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ascon\Desktop\Cuenta Pública\2023\ANUAL 2023\"/>
    </mc:Choice>
  </mc:AlternateContent>
  <bookViews>
    <workbookView xWindow="0" yWindow="0" windowWidth="28800" windowHeight="12435"/>
  </bookViews>
  <sheets>
    <sheet name="Notas #7" sheetId="1" r:id="rId1"/>
  </sheets>
  <definedNames>
    <definedName name="_Hlk25223512" localSheetId="0">'Notas #7'!$B$84</definedName>
    <definedName name="_Hlk25223747" localSheetId="0">'Notas #7'!$B$198</definedName>
    <definedName name="_xlnm.Print_Area" localSheetId="0">'Notas #7'!$C$1:$H$333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5" i="1" l="1"/>
  <c r="F210" i="1" l="1"/>
  <c r="F208" i="1"/>
  <c r="G119" i="1"/>
  <c r="F119" i="1"/>
  <c r="G171" i="1" l="1"/>
  <c r="F323" i="1" l="1"/>
  <c r="F312" i="1"/>
  <c r="G312" i="1" l="1"/>
  <c r="G323" i="1"/>
  <c r="G305" i="1"/>
  <c r="G327" i="1" l="1"/>
  <c r="G291" i="1"/>
  <c r="F291" i="1"/>
  <c r="F231" i="1"/>
  <c r="G210" i="1"/>
  <c r="G211" i="1" s="1"/>
  <c r="F211" i="1"/>
  <c r="G145" i="1"/>
  <c r="G147" i="1" s="1"/>
  <c r="F132" i="1"/>
  <c r="E132" i="1"/>
  <c r="G130" i="1"/>
  <c r="G129" i="1"/>
  <c r="G128" i="1"/>
  <c r="G127" i="1"/>
  <c r="G126" i="1"/>
  <c r="G125" i="1"/>
  <c r="G124" i="1"/>
  <c r="G132" i="1" l="1"/>
  <c r="F327" i="1"/>
  <c r="F305" i="1"/>
  <c r="G90" i="1" l="1"/>
  <c r="G187" i="1" l="1"/>
  <c r="G193" i="1"/>
  <c r="G253" i="1" l="1"/>
  <c r="G246" i="1"/>
  <c r="G231" i="1"/>
  <c r="G180" i="1"/>
  <c r="G182" i="1" s="1"/>
  <c r="G188" i="1" s="1"/>
  <c r="G156" i="1" l="1"/>
  <c r="F180" i="1" l="1"/>
  <c r="F182" i="1" s="1"/>
  <c r="F193" i="1"/>
  <c r="F187" i="1" l="1"/>
  <c r="F253" i="1" l="1"/>
  <c r="F246" i="1"/>
  <c r="F156" i="1"/>
  <c r="F145" i="1"/>
  <c r="F147" i="1" s="1"/>
  <c r="F188" i="1" l="1"/>
  <c r="F90" i="1"/>
</calcChain>
</file>

<file path=xl/sharedStrings.xml><?xml version="1.0" encoding="utf-8"?>
<sst xmlns="http://schemas.openxmlformats.org/spreadsheetml/2006/main" count="343" uniqueCount="283">
  <si>
    <t>Junta Municipal de Agua y Saneamiento de Juárez</t>
  </si>
  <si>
    <t>Por el periodo que terminó el 30 de junio de 2022</t>
  </si>
  <si>
    <t>(En pesos)</t>
  </si>
  <si>
    <t>1      Entidad que reporta</t>
  </si>
  <si>
    <t>El Organismo presenta los activos y pasivos en los estados de situación financiera en base a la clasificación de circulantes y no circulantes. Un activo se clasifica como circulante cuando:</t>
  </si>
  <si>
    <t>2      Bases de presentación</t>
  </si>
  <si>
    <r>
      <t>b.</t>
    </r>
    <r>
      <rPr>
        <b/>
        <sz val="7"/>
        <color rgb="FF000000"/>
        <rFont val="Times New Roman"/>
        <family val="1"/>
      </rPr>
      <t xml:space="preserve">     </t>
    </r>
    <r>
      <rPr>
        <b/>
        <i/>
        <sz val="10"/>
        <color rgb="FF000000"/>
        <rFont val="Times New Roman"/>
        <family val="1"/>
      </rPr>
      <t>Clasificación circulante y no circulante:</t>
    </r>
  </si>
  <si>
    <r>
      <rPr>
        <b/>
        <sz val="10"/>
        <color theme="1"/>
        <rFont val="Times New Roman"/>
        <family val="1"/>
      </rPr>
      <t>a.</t>
    </r>
    <r>
      <rPr>
        <b/>
        <sz val="7"/>
        <color theme="1"/>
        <rFont val="Times New Roman"/>
        <family val="1"/>
      </rPr>
      <t xml:space="preserve">     </t>
    </r>
    <r>
      <rPr>
        <b/>
        <i/>
        <sz val="10"/>
        <color theme="1"/>
        <rFont val="Times New Roman"/>
        <family val="1"/>
      </rPr>
      <t xml:space="preserve">Unidad monetaria de los estados financieros </t>
    </r>
    <r>
      <rPr>
        <b/>
        <sz val="10"/>
        <color theme="1"/>
        <rFont val="Arial"/>
        <family val="2"/>
      </rPr>
      <t>-</t>
    </r>
    <r>
      <rPr>
        <sz val="10"/>
        <color theme="1"/>
        <rFont val="Times New Roman"/>
        <family val="1"/>
      </rPr>
      <t>Los estados financieros  y notas al 30 de junio de 2022  y por el periodo que terminó en esa fecha, incluyen saldos y transacciones de pesos de diferente poder adquisitivo.</t>
    </r>
  </si>
  <si>
    <r>
      <t>Ø</t>
    </r>
    <r>
      <rPr>
        <sz val="7"/>
        <color rgb="FF000000"/>
        <rFont val="Times New Roman"/>
        <family val="1"/>
      </rPr>
      <t xml:space="preserve"> </t>
    </r>
    <r>
      <rPr>
        <sz val="10"/>
        <color rgb="FF000000"/>
        <rFont val="Times New Roman"/>
        <family val="1"/>
      </rPr>
      <t>Se espera realizarlo, o se pretende venderlo o consumirlo, en su ciclo normal de operación.</t>
    </r>
  </si>
  <si>
    <r>
      <t>Ø</t>
    </r>
    <r>
      <rPr>
        <sz val="7"/>
        <color rgb="FF000000"/>
        <rFont val="Times New Roman"/>
        <family val="1"/>
      </rPr>
      <t xml:space="preserve"> </t>
    </r>
    <r>
      <rPr>
        <sz val="10"/>
        <color rgb="FF000000"/>
        <rFont val="Times New Roman"/>
        <family val="1"/>
      </rPr>
      <t>Se mantiene principalmente con fines de negociación.</t>
    </r>
  </si>
  <si>
    <r>
      <t>Ø</t>
    </r>
    <r>
      <rPr>
        <sz val="7"/>
        <color rgb="FF000000"/>
        <rFont val="Times New Roman"/>
        <family val="1"/>
      </rPr>
      <t xml:space="preserve"> </t>
    </r>
    <r>
      <rPr>
        <sz val="10"/>
        <color rgb="FF000000"/>
        <rFont val="Times New Roman"/>
        <family val="1"/>
      </rPr>
      <t>Se espera realizar el activo dentro de los doce meses siguientes a la fecha del cierre del ejercicio sobre el cual se informa.</t>
    </r>
  </si>
  <si>
    <t>El resto de los activos se clasifica como no circulantes.</t>
  </si>
  <si>
    <t>Un pasivo se clasifica como circulante cuando:</t>
  </si>
  <si>
    <r>
      <t>Ø</t>
    </r>
    <r>
      <rPr>
        <sz val="7"/>
        <color rgb="FF000000"/>
        <rFont val="Times New Roman"/>
        <family val="1"/>
      </rPr>
      <t xml:space="preserve"> </t>
    </r>
    <r>
      <rPr>
        <sz val="10"/>
        <color rgb="FF000000"/>
        <rFont val="Times New Roman"/>
        <family val="1"/>
      </rPr>
      <t>Se espera sea pagado en el ciclo normal de operación.</t>
    </r>
  </si>
  <si>
    <r>
      <t>Ø</t>
    </r>
    <r>
      <rPr>
        <sz val="7"/>
        <color rgb="FF000000"/>
        <rFont val="Times New Roman"/>
        <family val="1"/>
      </rPr>
      <t xml:space="preserve"> </t>
    </r>
    <r>
      <rPr>
        <sz val="10"/>
        <color rgb="FF000000"/>
        <rFont val="Times New Roman"/>
        <family val="1"/>
      </rPr>
      <t>Debe liquidarse durante los doce meses siguientes a la fecha del ejercicio sobre el cual se informa.</t>
    </r>
  </si>
  <si>
    <r>
      <t>Ø</t>
    </r>
    <r>
      <rPr>
        <sz val="7"/>
        <color rgb="FF000000"/>
        <rFont val="Times New Roman"/>
        <family val="1"/>
      </rPr>
      <t xml:space="preserve"> </t>
    </r>
    <r>
      <rPr>
        <sz val="10"/>
        <color rgb="FF000000"/>
        <rFont val="Times New Roman"/>
        <family val="1"/>
      </rPr>
      <t>No tenga ningún derecho incondicional para aprobar su cancelación, al menos sobre los doce meses siguientes a la fecha del ejercicio sobre el cual se informa.</t>
    </r>
  </si>
  <si>
    <t>El resto de los pasivos se clasifica como no circulantes.</t>
  </si>
  <si>
    <r>
      <rPr>
        <b/>
        <sz val="10"/>
        <color rgb="FF000000"/>
        <rFont val="Times New Roman"/>
        <family val="1"/>
      </rPr>
      <t>c.</t>
    </r>
    <r>
      <rPr>
        <b/>
        <sz val="7"/>
        <color rgb="FF000000"/>
        <rFont val="Times New Roman"/>
        <family val="1"/>
      </rPr>
      <t xml:space="preserve">     </t>
    </r>
    <r>
      <rPr>
        <b/>
        <i/>
        <sz val="10"/>
        <color rgb="FF000000"/>
        <rFont val="Times New Roman"/>
        <family val="1"/>
      </rPr>
      <t>Bases de medición</t>
    </r>
    <r>
      <rPr>
        <b/>
        <sz val="10"/>
        <color rgb="FF000000"/>
        <rFont val="Times New Roman"/>
        <family val="1"/>
      </rPr>
      <t xml:space="preserve"> – </t>
    </r>
    <r>
      <rPr>
        <sz val="10"/>
        <color rgb="FF000000"/>
        <rFont val="Times New Roman"/>
        <family val="1"/>
      </rPr>
      <t>la información financiera presentada es elaborada utilizando un sistema integral automatizado de Microsoft Dynamics Nav, desarrollado por la empresa Espacios en Red y Servicios, S.A. de C.V., que desarrolla sistema de información financiera de acuerdo a lo emitido por el Consejo Nacional de Armonización contable (CONAC).</t>
    </r>
  </si>
  <si>
    <t>Los estados financieros adjuntos han sido preparados conforme a la normatividad emitida por el Consejo Nacional de Armonización contable (CONAC), y las disposiciones legales establecidas en la Ley General de contabilidad Gubernamental, incorporando progresivamente las modificaciones publicadas. En la aplicación de las políticas contables del Organismo, las cuales se describen a continuación en esta misma nota, la administración debe realizar juicios, estimaciones y supuestos sobre los importes en libros de los activos y pasivos de los estados financieros. Las estimaciones y supuestos relativos se basan en la experiencia y otros factores que se consideran pertinentes, siendo revisados de manera continua. Las revisiones a las estimaciones contables son reconocidas prospectivamente, pudiendo los resultados reales diferir de dichas estimaciones.</t>
  </si>
  <si>
    <t>3   Resumen de las principales políticas contables</t>
  </si>
  <si>
    <t>Las principales políticas contables seguidas por el Organismo son las siguientes:</t>
  </si>
  <si>
    <r>
      <t>a.</t>
    </r>
    <r>
      <rPr>
        <sz val="7"/>
        <color rgb="FF000000"/>
        <rFont val="Times New Roman"/>
        <family val="1"/>
      </rPr>
      <t xml:space="preserve">     </t>
    </r>
    <r>
      <rPr>
        <b/>
        <i/>
        <sz val="10"/>
        <color rgb="FF000000"/>
        <rFont val="Times New Roman"/>
        <family val="1"/>
      </rPr>
      <t>Efectivo y equivalentes de efectivo</t>
    </r>
    <r>
      <rPr>
        <sz val="10"/>
        <color rgb="FF000000"/>
        <rFont val="Times New Roman"/>
        <family val="1"/>
      </rPr>
      <t xml:space="preserve"> - Consiste principalmente en depósitos bancarios en cuentas de cheques e inversiones, en valores a corto plazo, de gran liquidez, fácilmente convertibles en efectivo, con vencimiento hasta de tres meses a partir de su fecha de adquisición y sujetos a riesgos poco significativos de cambios en valor. El efectivo se presenta a valor nominal y los equivalentes se valúan a su valor razonable. Los equivalentes de efectivo están representados principalmente por inversiones en mesa de dinero.</t>
    </r>
  </si>
  <si>
    <r>
      <t>b.</t>
    </r>
    <r>
      <rPr>
        <sz val="7"/>
        <color theme="1"/>
        <rFont val="Times New Roman"/>
        <family val="1"/>
      </rPr>
      <t xml:space="preserve">     </t>
    </r>
    <r>
      <rPr>
        <b/>
        <i/>
        <sz val="10"/>
        <color theme="1"/>
        <rFont val="Times New Roman"/>
        <family val="1"/>
      </rPr>
      <t>Estimación por deterioro de cuentas de cobro dudoso</t>
    </r>
    <r>
      <rPr>
        <sz val="10"/>
        <color theme="1"/>
        <rFont val="Times New Roman"/>
        <family val="1"/>
      </rPr>
      <t xml:space="preserve"> –</t>
    </r>
  </si>
  <si>
    <t>El valor en libros de las cuentas por cobrar se reduce a través de la estimación para deterioro de cuentas de cobro dudoso. Cuando la administración considera que una cuenta por cobrar es incobrable, se elimina contra dicha estimación. La recuperación posterior de los importes previamente eliminados, se reconocen directamente en resultados.</t>
  </si>
  <si>
    <t xml:space="preserve">La depreciación se calcula conforme al método de línea recta para distribuir su costo con base en sus vidas útiles a partir del momento en que los activos se encuentran disponibles para su uso, como sigue: </t>
  </si>
  <si>
    <t>Maquinaria y equipo                                                                                     10</t>
  </si>
  <si>
    <t>Mobiliario y equipo                                                                                      10</t>
  </si>
  <si>
    <t>Equipo de laboratorio y médico                                                                    5</t>
  </si>
  <si>
    <t>Equipo de medidores                                                                                      5</t>
  </si>
  <si>
    <t>Equipo de transporte                                                                                       4</t>
  </si>
  <si>
    <t>Equipo de cómputo                                                                                        3.33</t>
  </si>
  <si>
    <t>Herramientas                                                                                                  10</t>
  </si>
  <si>
    <t>Equipo de operación                                                                                      10</t>
  </si>
  <si>
    <t xml:space="preserve">                                                                                                                      Años</t>
  </si>
  <si>
    <t>Los activos intangibles se consideran como de vida definida o indefinida, en función de los términos contractuales al momento de la adquisición.</t>
  </si>
  <si>
    <t xml:space="preserve">El importe reconocido como provisión es la mejor estimación del desembolso necesario para liquidar la obligación presente, al final del periodo sobre el que se informa, teniendo en cuenta los riesgos y las incertidumbres que rodean a la obligación. </t>
  </si>
  <si>
    <t>Las provisiones se clasifican como circulantes o no circulantes en función del periodo de tiempo estimado para atender las obligaciones que cubren.</t>
  </si>
  <si>
    <r>
      <rPr>
        <b/>
        <i/>
        <sz val="10"/>
        <color rgb="FF000000"/>
        <rFont val="Times New Roman"/>
        <family val="1"/>
      </rPr>
      <t>g.</t>
    </r>
    <r>
      <rPr>
        <sz val="10"/>
        <color rgb="FF000000"/>
        <rFont val="Times New Roman"/>
        <family val="1"/>
      </rPr>
      <t>  </t>
    </r>
    <r>
      <rPr>
        <sz val="7"/>
        <color rgb="FF000000"/>
        <rFont val="Times New Roman"/>
        <family val="1"/>
      </rPr>
      <t xml:space="preserve">  </t>
    </r>
    <r>
      <rPr>
        <b/>
        <i/>
        <sz val="10"/>
        <color rgb="FF000000"/>
        <rFont val="Times New Roman"/>
        <family val="1"/>
      </rPr>
      <t xml:space="preserve">Beneficio a los empleados – </t>
    </r>
    <r>
      <rPr>
        <sz val="10"/>
        <color theme="1"/>
        <rFont val="Times New Roman"/>
        <family val="1"/>
      </rPr>
      <t>El Organismo registra el pasivo por Beneficio a los empleados mediante el cálculo por Actuario independiente conforme a la Norma de Información financiera (NIF) D-3 “Beneficios a los empleados. Incluye principalmente remuneraciones. Estos beneficios se valúan al importe no descontado por los beneficios que se esperan pagar por este servicio.</t>
    </r>
  </si>
  <si>
    <t xml:space="preserve">El efectivo y equivalentes de efectivo incluye fondos fijos de caja, depósitos bancarios a la vista e inversiones en instrumentos del mercado monetario. El efectivo y equivalentes de efectivo al final del periodo como se muestra en los estados de flujos de efectivo, puede ser conciliado con las partidas relacionadas en los estados de posición financiera, como sigue: </t>
  </si>
  <si>
    <t xml:space="preserve">4. Efectivo y equivalentes de efectivo  </t>
  </si>
  <si>
    <t>Representan los derechos de cobro en el desarrollo de las actividades a favor de JMAS, de los cuales se espera recibir una contraprestación representada en recursos, en un plazo menor o igual a doce meses.</t>
  </si>
  <si>
    <t>5  Derechos a recibir efectivo o Equivalente</t>
  </si>
  <si>
    <t>Representan los anticipos entregados previos a la recepción parcial o total de bienes o prestación de servicios, que sean exigibles en un plazo menor o igual a doce meses.</t>
  </si>
  <si>
    <t>Representan el monto de todo tipo de bienes muebles, inmuebles e infraestructura requeridos en el desempeño de las actividades de JMAS.</t>
  </si>
  <si>
    <t>El gasto por depreciación y amortización se presenta dentro del rubro de gastos de operación en los estados de actividades, durante los periodos terminados al 30  de junio 2022</t>
  </si>
  <si>
    <t>El pasivo por beneficios a los empleados es calculado por Actuario independiente conforme a la Norma de Información financiera (NIF) D-3 “Beneficios a los empleados. El cálculo de la obligación total por beneficios adquiridos al 30 de junio de 2022 ascendió a $121,603,638.</t>
  </si>
  <si>
    <t>Representa las aportaciones con fines del sector privado que incrementan la Hacienda pública/patrimonio de JMAS, así como los eventos identificables y cuantificables que le afecten de acuerdo con los lineamientos que emita el CONAC.</t>
  </si>
  <si>
    <t>Los ingresos de JMAS son recursos propios, provenientes del total de los ingresos recaudados por usuarios que pagan sus consumos de agua, saneamiento, drenaje y derechos de extracción.</t>
  </si>
  <si>
    <t>Ingreso                                                                            Importe</t>
  </si>
  <si>
    <t>La Junta Municipal de Agua y Saneamiento de Juárez, es un Organismo Descentralizado que opera con recursos propios, provenientes del total de los ingresos recaudados por usuarios que pagan sus consumos de agua, saneamiento, drenaje y  derechos de extracción.</t>
  </si>
  <si>
    <r>
      <rPr>
        <b/>
        <i/>
        <sz val="10"/>
        <color theme="1"/>
        <rFont val="Times New Roman"/>
        <family val="1"/>
      </rPr>
      <t>f</t>
    </r>
    <r>
      <rPr>
        <sz val="10"/>
        <color theme="1"/>
        <rFont val="Times New Roman"/>
        <family val="1"/>
      </rPr>
      <t>.</t>
    </r>
    <r>
      <rPr>
        <sz val="7"/>
        <color theme="1"/>
        <rFont val="Times New Roman"/>
        <family val="1"/>
      </rPr>
      <t xml:space="preserve">  </t>
    </r>
    <r>
      <rPr>
        <b/>
        <i/>
        <sz val="10"/>
        <color theme="1"/>
        <rFont val="Times New Roman"/>
        <family val="1"/>
      </rPr>
      <t xml:space="preserve">Provisiones - </t>
    </r>
    <r>
      <rPr>
        <sz val="10"/>
        <color theme="1"/>
        <rFont val="Times New Roman"/>
        <family val="1"/>
      </rPr>
      <t>Se reconocen cuando se tiene una obligación presente (ya sea legal o implícita) como resultado de un evento pasado, que probablemente resulte en la salida de recursos económicos y que pueda ser estimada razonablemente.</t>
    </r>
  </si>
  <si>
    <r>
      <rPr>
        <b/>
        <i/>
        <sz val="10"/>
        <color rgb="FF000000"/>
        <rFont val="Times New Roman"/>
        <family val="1"/>
      </rPr>
      <t>e</t>
    </r>
    <r>
      <rPr>
        <sz val="10"/>
        <color rgb="FF000000"/>
        <rFont val="Times New Roman"/>
        <family val="1"/>
      </rPr>
      <t>.</t>
    </r>
    <r>
      <rPr>
        <sz val="7"/>
        <color rgb="FF000000"/>
        <rFont val="Times New Roman"/>
        <family val="1"/>
      </rPr>
      <t> </t>
    </r>
    <r>
      <rPr>
        <b/>
        <i/>
        <sz val="10"/>
        <color rgb="FF000000"/>
        <rFont val="Times New Roman"/>
        <family val="1"/>
      </rPr>
      <t>Activos intangibles</t>
    </r>
    <r>
      <rPr>
        <sz val="10"/>
        <color rgb="FF000000"/>
        <rFont val="Times New Roman"/>
        <family val="1"/>
      </rPr>
      <t xml:space="preserve"> – Se integran principalmente del desarrollo de un software que desarrolla el sistema de información financiera de acuerdo a lo emitido por la CONAC, valuándose al costo de adquisición, menos su amortización. La amortización se determina bajo el método de línea recta durante la vida estimada que es de 6.66 años.</t>
    </r>
    <r>
      <rPr>
        <sz val="10"/>
        <color rgb="FFFF0000"/>
        <rFont val="Times New Roman"/>
        <family val="1"/>
      </rPr>
      <t xml:space="preserve"> </t>
    </r>
    <r>
      <rPr>
        <sz val="10"/>
        <color rgb="FF000000"/>
        <rFont val="Times New Roman"/>
        <family val="1"/>
      </rPr>
      <t>Los métodos de amortización y la vida útil de los activos se revisan y ajustan, de ser necesario, a la fecha de cada estado de situación financiera. La amortización se carga a resultados en los gastos de operación.</t>
    </r>
  </si>
  <si>
    <t xml:space="preserve">Notas a los estados financieros  </t>
  </si>
  <si>
    <t>a) NOTAS DE DESGLOSE</t>
  </si>
  <si>
    <r>
      <rPr>
        <b/>
        <sz val="10"/>
        <color theme="1"/>
        <rFont val="Times New Roman"/>
        <family val="1"/>
      </rPr>
      <t>c. </t>
    </r>
    <r>
      <rPr>
        <sz val="10"/>
        <color theme="1"/>
        <rFont val="Times New Roman"/>
        <family val="1"/>
      </rPr>
      <t xml:space="preserve"> </t>
    </r>
    <r>
      <rPr>
        <b/>
        <i/>
        <sz val="10"/>
        <color theme="1"/>
        <rFont val="Times New Roman"/>
        <family val="1"/>
      </rPr>
      <t>Almacenes de materiales y Suministros de consumo -</t>
    </r>
    <r>
      <rPr>
        <sz val="10"/>
        <color theme="1"/>
        <rFont val="Times New Roman"/>
        <family val="1"/>
      </rPr>
      <t xml:space="preserve"> Los almacenes de materiales y suministros de consumo se valúan mediante el método de costo promedio. Este método de valuación consiste en sumar el costo total de las unidades en existencia y dividirlo entre el número de unidades para obtener un precio promedio.</t>
    </r>
  </si>
  <si>
    <t>Asimismo, con objeto de que los almacenes no excedan su valor neto de realización, el Organismo tiene la política de registrar una estimación por deterioro de inventarios, en la medida en que identifica aspectos de obsolescencia y daño.</t>
  </si>
  <si>
    <r>
      <rPr>
        <b/>
        <sz val="9"/>
        <color theme="1"/>
        <rFont val="Times New Roman"/>
        <family val="1"/>
      </rPr>
      <t>d.</t>
    </r>
    <r>
      <rPr>
        <sz val="7"/>
        <color theme="1"/>
        <rFont val="Times New Roman"/>
        <family val="1"/>
      </rPr>
      <t xml:space="preserve">     </t>
    </r>
    <r>
      <rPr>
        <b/>
        <i/>
        <sz val="10"/>
        <color theme="1"/>
        <rFont val="Times New Roman"/>
        <family val="1"/>
      </rPr>
      <t xml:space="preserve">Bienes inmuebles, muebles, infraestructura y Construcciones en proceso y depreciación acumulada </t>
    </r>
    <r>
      <rPr>
        <sz val="10"/>
        <color theme="1"/>
        <rFont val="Times New Roman"/>
        <family val="1"/>
      </rPr>
      <t>– Se registran al costo de adquisición menos su depreciación acumulada, valor residual y pérdidas por deterioro.</t>
    </r>
  </si>
  <si>
    <t>Infraestructura                                                                                               25</t>
  </si>
  <si>
    <t>Los métodos de depreciación y amortización, valores residuales y la vida útil de los activos se revisan y ajustan, de ser necesario, a la fecha de cada estado de situación financiera.</t>
  </si>
  <si>
    <t>9. Cuentas y documentos por pagar:</t>
  </si>
  <si>
    <t>10. Cuentas por pagar a Largo Plazo:</t>
  </si>
  <si>
    <t>11    Beneficios a los empleados</t>
  </si>
  <si>
    <t>13.  Hacienda Pública / Patrimonio</t>
  </si>
  <si>
    <t>14.  Ingresos de Gestión</t>
  </si>
  <si>
    <t>15. Ingresos financieros y otros ingresos</t>
  </si>
  <si>
    <t>Conciliación entre los ingresos presupuestarios y contables, así como entre los egresos presupuestarios y los gastos contables</t>
  </si>
  <si>
    <r>
      <t>2.</t>
    </r>
    <r>
      <rPr>
        <sz val="7"/>
        <color theme="1"/>
        <rFont val="Times New Roman"/>
        <family val="1"/>
      </rPr>
      <t xml:space="preserve">       </t>
    </r>
    <r>
      <rPr>
        <sz val="10"/>
        <color theme="1"/>
        <rFont val="Times New Roman"/>
        <family val="1"/>
      </rPr>
      <t>Más Ingresos Contables no Presupuestarios</t>
    </r>
  </si>
  <si>
    <r>
      <t>3.</t>
    </r>
    <r>
      <rPr>
        <sz val="7"/>
        <color theme="1"/>
        <rFont val="Times New Roman"/>
        <family val="1"/>
      </rPr>
      <t xml:space="preserve">       </t>
    </r>
    <r>
      <rPr>
        <sz val="10"/>
        <color theme="1"/>
        <rFont val="Times New Roman"/>
        <family val="1"/>
      </rPr>
      <t>Menos Ingresos Presupuestarios no Contables</t>
    </r>
  </si>
  <si>
    <t>Conciliación entre los Egresos Presupuestarios y los Gastos Contables</t>
  </si>
  <si>
    <r>
      <t>4.</t>
    </r>
    <r>
      <rPr>
        <sz val="7"/>
        <color theme="1"/>
        <rFont val="Times New Roman"/>
        <family val="1"/>
      </rPr>
      <t xml:space="preserve">       </t>
    </r>
    <r>
      <rPr>
        <sz val="10"/>
        <color theme="1"/>
        <rFont val="Times New Roman"/>
        <family val="1"/>
      </rPr>
      <t xml:space="preserve">Total de Ingresos Contables                                                                                  </t>
    </r>
    <r>
      <rPr>
        <u val="double"/>
        <sz val="10"/>
        <color theme="1"/>
        <rFont val="Times New Roman"/>
        <family val="1"/>
      </rPr>
      <t xml:space="preserve">$      </t>
    </r>
  </si>
  <si>
    <t>JUNTA MUNICIPAL DE AGUA Y SANEAMIENTO DE JUÁREZ                                                        JUNTA MUNICIPAL DE AGUA Y SANEAMIENTO DE JUÁREZ</t>
  </si>
  <si>
    <t>DIRECTOR EJECUTIVO                                                                                                         DIRECTOR FINANCIERO</t>
  </si>
  <si>
    <t>L.C. SERGIO NEVÁREZ RODRÍGUEZ                                                                                    C.P.C. MIGUEL GARCÍA SPÍNDOLA</t>
  </si>
  <si>
    <t>Conciliación entre los Ingresos Presupuestarios y Contables</t>
  </si>
  <si>
    <t>7   Bienes inmuebles, muebles, infraestructura y Construcciones en proceso y depreciación acumulada</t>
  </si>
  <si>
    <t xml:space="preserve">        3.1 Estimaciones, depreciaciones, deterioro, obsolescencia </t>
  </si>
  <si>
    <t xml:space="preserve">        3.2 Disminución de inventarios</t>
  </si>
  <si>
    <t>Fraccionamientos                                                                              $    19,142,451.01</t>
  </si>
  <si>
    <t>Deudores diversos                                                                                   24,569,377.03</t>
  </si>
  <si>
    <t>Fondos fijos de cajas y efectivo                                                         $           302,317.00</t>
  </si>
  <si>
    <t>Bancos                                                                                                          80,924,277.00</t>
  </si>
  <si>
    <r>
      <t xml:space="preserve">Inversiones temporales                                                                         </t>
    </r>
    <r>
      <rPr>
        <u/>
        <sz val="10"/>
        <color rgb="FF000000"/>
        <rFont val="Times New Roman"/>
        <family val="1"/>
      </rPr>
      <t xml:space="preserve"> 1,089,988,101.14</t>
    </r>
  </si>
  <si>
    <r>
      <rPr>
        <sz val="10"/>
        <color rgb="FF000000"/>
        <rFont val="Times New Roman"/>
        <family val="1"/>
      </rPr>
      <t xml:space="preserve"> TOTAL                                                                                                    </t>
    </r>
    <r>
      <rPr>
        <u val="double"/>
        <sz val="10"/>
        <color rgb="FF000000"/>
        <rFont val="Times New Roman"/>
        <family val="1"/>
      </rPr>
      <t>1,171,214,696.09</t>
    </r>
  </si>
  <si>
    <t>Gastos a comprobar viáticos                                                                          16,141.93</t>
  </si>
  <si>
    <t>Funcionarios y empleados                                                                           461,958.67</t>
  </si>
  <si>
    <t>IVA acreditable                                                                                        11,211,335.26</t>
  </si>
  <si>
    <r>
      <t xml:space="preserve">Impuestos anticipados                                                                       </t>
    </r>
    <r>
      <rPr>
        <u/>
        <sz val="10"/>
        <color theme="1"/>
        <rFont val="Times New Roman"/>
        <family val="1"/>
      </rPr>
      <t xml:space="preserve">      89,709,163.76</t>
    </r>
  </si>
  <si>
    <t xml:space="preserve">             TOTAL                                                                                   $ 145,117,977.66 </t>
  </si>
  <si>
    <r>
      <t xml:space="preserve">Estimación para deterioro de cuentas por cobrar                          </t>
    </r>
    <r>
      <rPr>
        <u/>
        <sz val="10"/>
        <color theme="1"/>
        <rFont val="Times New Roman"/>
        <family val="1"/>
      </rPr>
      <t xml:space="preserve">    (11,078,477.27</t>
    </r>
    <r>
      <rPr>
        <sz val="10"/>
        <color theme="1"/>
        <rFont val="Times New Roman"/>
        <family val="1"/>
      </rPr>
      <t>)</t>
    </r>
  </si>
  <si>
    <r>
      <t xml:space="preserve">              TOTAL                                                                                 </t>
    </r>
    <r>
      <rPr>
        <u val="double"/>
        <sz val="10"/>
        <color theme="1"/>
        <rFont val="Times New Roman"/>
        <family val="1"/>
      </rPr>
      <t>$  134,039,500.39</t>
    </r>
  </si>
  <si>
    <t>6  Derechos a recibir bienes y servicios</t>
  </si>
  <si>
    <t>Pagos anticipados                                                                            $      1,264,931.34</t>
  </si>
  <si>
    <t>Anticipo a proveedores                                                                         24,442,339.11</t>
  </si>
  <si>
    <r>
      <t xml:space="preserve">              TOTAL                                                                               </t>
    </r>
    <r>
      <rPr>
        <u val="double"/>
        <sz val="10"/>
        <color theme="1"/>
        <rFont val="Times New Roman"/>
        <family val="1"/>
      </rPr>
      <t>$    26,743,025.46</t>
    </r>
  </si>
  <si>
    <r>
      <t xml:space="preserve">Anticipo a contratistas                                                                       </t>
    </r>
    <r>
      <rPr>
        <u/>
        <sz val="10"/>
        <color theme="1"/>
        <rFont val="Times New Roman"/>
        <family val="1"/>
      </rPr>
      <t xml:space="preserve">     1,035,775.01</t>
    </r>
  </si>
  <si>
    <t>Equipo de laboratorio                                                                           29,560,596.38</t>
  </si>
  <si>
    <t>Equipo de cómputo                                                                               24,965,035.67</t>
  </si>
  <si>
    <t>Equipo de transporte                                                                           306,327,536.86</t>
  </si>
  <si>
    <t>Mobiliario y equipo                                                                              28,579,159.86</t>
  </si>
  <si>
    <t>Herramientas                                                                                        10,024,283.54</t>
  </si>
  <si>
    <t>Maquinaria y equipo                                                                           174,428,933.50</t>
  </si>
  <si>
    <t>Infraestructura                                                                            $   4,888,254,665.89</t>
  </si>
  <si>
    <t xml:space="preserve">       TOTAL                                                                                 $   5,948,186,155.73</t>
  </si>
  <si>
    <r>
      <t xml:space="preserve">Depreciación acumulada                                                           </t>
    </r>
    <r>
      <rPr>
        <u/>
        <sz val="10"/>
        <color theme="1"/>
        <rFont val="Times New Roman"/>
        <family val="1"/>
      </rPr>
      <t>(   1,246,553,863.15</t>
    </r>
    <r>
      <rPr>
        <sz val="10"/>
        <color theme="1"/>
        <rFont val="Times New Roman"/>
        <family val="1"/>
      </rPr>
      <t>)</t>
    </r>
  </si>
  <si>
    <t xml:space="preserve">        TOTAL                                                                                $  4,701,632,292.58</t>
  </si>
  <si>
    <t>Terrenos                                                                                             177,779,866.14</t>
  </si>
  <si>
    <r>
      <t xml:space="preserve">Construcciones en proceso                                                      </t>
    </r>
    <r>
      <rPr>
        <u/>
        <sz val="10"/>
        <color theme="1"/>
        <rFont val="Times New Roman"/>
        <family val="1"/>
      </rPr>
      <t xml:space="preserve">          38,435,801.41</t>
    </r>
  </si>
  <si>
    <r>
      <t xml:space="preserve">    TOTAL                                                                                    </t>
    </r>
    <r>
      <rPr>
        <u val="double"/>
        <sz val="10"/>
        <color theme="1"/>
        <rFont val="Times New Roman"/>
        <family val="1"/>
      </rPr>
      <t>$  4,991,927,860.68</t>
    </r>
  </si>
  <si>
    <t>Edificios no habitacionales                                                                 74,079,900.55</t>
  </si>
  <si>
    <t>Proveedores                                                                                  $  66,658,207.48</t>
  </si>
  <si>
    <t>Retenciones y contribuciones por pagar                                        48,436,128.97</t>
  </si>
  <si>
    <t>Acreedores diversos                                                                        11,620,518.05</t>
  </si>
  <si>
    <t>Plantas tratadoras de aguas residuales                                     $  245,086,263.02</t>
  </si>
  <si>
    <t xml:space="preserve">Patrimonio y Aportaciones                                                    $ 1,881,637,612.92 </t>
  </si>
  <si>
    <t>Aportaciones Estatal                                                                       14,454,082.51</t>
  </si>
  <si>
    <r>
      <t xml:space="preserve">Aportaciones Federal                                                             </t>
    </r>
    <r>
      <rPr>
        <u/>
        <sz val="10"/>
        <color theme="1"/>
        <rFont val="Times New Roman"/>
        <family val="1"/>
      </rPr>
      <t xml:space="preserve">         18,798,029.31</t>
    </r>
  </si>
  <si>
    <t>Derechos                                                                                  1,153,889,924.89</t>
  </si>
  <si>
    <t>Contribuciones de mejora                                                    $        7,753,033.38</t>
  </si>
  <si>
    <r>
      <t xml:space="preserve">Aprovechamientos de tipo corriente                                   </t>
    </r>
    <r>
      <rPr>
        <u/>
        <sz val="10"/>
        <color theme="1"/>
        <rFont val="Times New Roman"/>
        <family val="1"/>
      </rPr>
      <t xml:space="preserve">       12,779,062.96</t>
    </r>
  </si>
  <si>
    <r>
      <t xml:space="preserve">           TOTAL                                                                        </t>
    </r>
    <r>
      <rPr>
        <b/>
        <u val="double"/>
        <sz val="10"/>
        <color theme="1"/>
        <rFont val="Times New Roman"/>
        <family val="1"/>
      </rPr>
      <t>$1,174,422,021.23</t>
    </r>
  </si>
  <si>
    <r>
      <t xml:space="preserve">     TOTAL                                                                               </t>
    </r>
    <r>
      <rPr>
        <b/>
        <sz val="10"/>
        <color theme="1"/>
        <rFont val="Times New Roman"/>
        <family val="1"/>
      </rPr>
      <t xml:space="preserve"> </t>
    </r>
    <r>
      <rPr>
        <b/>
        <u val="double"/>
        <sz val="10"/>
        <color theme="1"/>
        <rFont val="Times New Roman"/>
        <family val="1"/>
      </rPr>
      <t>$ 1,914,889,724.74</t>
    </r>
  </si>
  <si>
    <r>
      <t xml:space="preserve">      TOTAL                                                                                   </t>
    </r>
    <r>
      <rPr>
        <b/>
        <u val="double"/>
        <sz val="10"/>
        <color theme="1"/>
        <rFont val="Times New Roman"/>
        <family val="1"/>
      </rPr>
      <t>$ 165,389,823.42</t>
    </r>
  </si>
  <si>
    <t>Ingresos financieros                                                             $      32,089,103.71</t>
  </si>
  <si>
    <r>
      <t xml:space="preserve">Otros ingresos                                                                      </t>
    </r>
    <r>
      <rPr>
        <u/>
        <sz val="10"/>
        <color theme="1"/>
        <rFont val="Times New Roman"/>
        <family val="1"/>
      </rPr>
      <t xml:space="preserve">           1,937,551.69</t>
    </r>
  </si>
  <si>
    <r>
      <t xml:space="preserve">        TOTAL                                                                           </t>
    </r>
    <r>
      <rPr>
        <b/>
        <u val="double"/>
        <sz val="10"/>
        <color theme="1"/>
        <rFont val="Times New Roman"/>
        <family val="1"/>
      </rPr>
      <t>$      34,026,655.40</t>
    </r>
  </si>
  <si>
    <t>Fondos fijos de cajas y efectivo</t>
  </si>
  <si>
    <t xml:space="preserve">Bancos    </t>
  </si>
  <si>
    <t>Inversiones temporales</t>
  </si>
  <si>
    <t>Infraestructura</t>
  </si>
  <si>
    <t>Maquinaria y equipo</t>
  </si>
  <si>
    <t xml:space="preserve">Mobiliario y equipo  </t>
  </si>
  <si>
    <t>Equipo de laboratorio y médico</t>
  </si>
  <si>
    <t xml:space="preserve">Equipo de medidores  </t>
  </si>
  <si>
    <t xml:space="preserve">Equipo de transporte </t>
  </si>
  <si>
    <t>Equipo de cómputo</t>
  </si>
  <si>
    <t>Herramientas</t>
  </si>
  <si>
    <t xml:space="preserve">Equipo de operación </t>
  </si>
  <si>
    <t>Años</t>
  </si>
  <si>
    <t>Deudores diversos</t>
  </si>
  <si>
    <t>Funcionarios y empleados</t>
  </si>
  <si>
    <t xml:space="preserve">IVA acreditable   </t>
  </si>
  <si>
    <t xml:space="preserve">Impuestos anticipados </t>
  </si>
  <si>
    <t>Estimación para deterioro de cuentas por cobrar</t>
  </si>
  <si>
    <t xml:space="preserve">Pagos anticipados </t>
  </si>
  <si>
    <t xml:space="preserve">Anticipo a proveedores </t>
  </si>
  <si>
    <t xml:space="preserve">Anticipo a contratistas </t>
  </si>
  <si>
    <t xml:space="preserve">Infraestructura   </t>
  </si>
  <si>
    <t xml:space="preserve">Maquinaria y equipo      </t>
  </si>
  <si>
    <t xml:space="preserve">Mobiliario y equipo   </t>
  </si>
  <si>
    <t xml:space="preserve">Equipo de transporte  </t>
  </si>
  <si>
    <t xml:space="preserve">Equipo de cómputo </t>
  </si>
  <si>
    <t xml:space="preserve">Herramientas  </t>
  </si>
  <si>
    <t xml:space="preserve">Proveedores  </t>
  </si>
  <si>
    <t xml:space="preserve">Patrimonio y Aportaciones </t>
  </si>
  <si>
    <t>Ingreso</t>
  </si>
  <si>
    <t>Contribuciones de mejora</t>
  </si>
  <si>
    <t xml:space="preserve">Derechos </t>
  </si>
  <si>
    <t>Aprovechamientos de tipo corriente</t>
  </si>
  <si>
    <t xml:space="preserve">Ingresos financieros </t>
  </si>
  <si>
    <t>Otros ingresos</t>
  </si>
  <si>
    <r>
      <t>1.</t>
    </r>
    <r>
      <rPr>
        <sz val="7"/>
        <color theme="1"/>
        <rFont val="Times New Roman"/>
        <family val="1"/>
      </rPr>
      <t xml:space="preserve">       </t>
    </r>
    <r>
      <rPr>
        <sz val="10"/>
        <color theme="1"/>
        <rFont val="Times New Roman"/>
        <family val="1"/>
      </rPr>
      <t xml:space="preserve">Total de ingresos presupuestarios </t>
    </r>
  </si>
  <si>
    <r>
      <t>1.</t>
    </r>
    <r>
      <rPr>
        <b/>
        <sz val="7"/>
        <color theme="1"/>
        <rFont val="Times New Roman"/>
        <family val="1"/>
      </rPr>
      <t xml:space="preserve">       </t>
    </r>
    <r>
      <rPr>
        <b/>
        <sz val="10"/>
        <color theme="1"/>
        <rFont val="Times New Roman"/>
        <family val="1"/>
      </rPr>
      <t xml:space="preserve">Total de Egresos Presupuestarios                                                                      </t>
    </r>
  </si>
  <si>
    <r>
      <t>2.</t>
    </r>
    <r>
      <rPr>
        <b/>
        <sz val="7"/>
        <color theme="1"/>
        <rFont val="Times New Roman"/>
        <family val="1"/>
      </rPr>
      <t xml:space="preserve">       </t>
    </r>
    <r>
      <rPr>
        <b/>
        <sz val="10"/>
        <color theme="1"/>
        <rFont val="Times New Roman"/>
        <family val="1"/>
      </rPr>
      <t>Menos Egresos Presupuestarios no Contables</t>
    </r>
  </si>
  <si>
    <r>
      <t>3.</t>
    </r>
    <r>
      <rPr>
        <b/>
        <sz val="7"/>
        <color theme="1"/>
        <rFont val="Times New Roman"/>
        <family val="1"/>
      </rPr>
      <t xml:space="preserve">       </t>
    </r>
    <r>
      <rPr>
        <b/>
        <sz val="10"/>
        <color theme="1"/>
        <rFont val="Times New Roman"/>
        <family val="1"/>
      </rPr>
      <t>Más gastos contables no Presupuestarios</t>
    </r>
  </si>
  <si>
    <r>
      <t>4.</t>
    </r>
    <r>
      <rPr>
        <b/>
        <sz val="7"/>
        <color theme="1"/>
        <rFont val="Times New Roman"/>
        <family val="1"/>
      </rPr>
      <t xml:space="preserve">       </t>
    </r>
    <r>
      <rPr>
        <b/>
        <sz val="10"/>
        <color theme="1"/>
        <rFont val="Times New Roman"/>
        <family val="1"/>
      </rPr>
      <t xml:space="preserve">Total de Gastos Contables                                                        </t>
    </r>
  </si>
  <si>
    <t xml:space="preserve">        2.3 Mobiliario y equipo de administración</t>
  </si>
  <si>
    <t xml:space="preserve">        2.1 Materias primas y Materiales de Producción</t>
  </si>
  <si>
    <t xml:space="preserve">        2.2 Materiales y Suministros</t>
  </si>
  <si>
    <t xml:space="preserve">        2.6 Vehículos y Equipo de Transporte</t>
  </si>
  <si>
    <t xml:space="preserve">        2.8 Maquinaria, Otros Equipos y Herramientas</t>
  </si>
  <si>
    <t xml:space="preserve">        2.12 Obra Pública en Bienes de Dominio Público</t>
  </si>
  <si>
    <t xml:space="preserve">        2.13 Obra pública en bienes propios</t>
  </si>
  <si>
    <t xml:space="preserve">        2.20 Adeudos de ejercicios anteriores (ADEFAS)</t>
  </si>
  <si>
    <t>Depreciación acumulada</t>
  </si>
  <si>
    <t>Terrenos</t>
  </si>
  <si>
    <t>Edificios no habitacionales</t>
  </si>
  <si>
    <t>Construcciones en proceso</t>
  </si>
  <si>
    <t>Equipo de comunicación</t>
  </si>
  <si>
    <t>(1)</t>
  </si>
  <si>
    <t xml:space="preserve">Terrenos representa el valor histótico de los terrenos propiedad del Organismo </t>
  </si>
  <si>
    <t>Revaluación de terrenos</t>
  </si>
  <si>
    <t>Total</t>
  </si>
  <si>
    <t>Otros activos</t>
  </si>
  <si>
    <r>
      <rPr>
        <b/>
        <sz val="9"/>
        <color theme="1"/>
        <rFont val="Times New Roman"/>
        <family val="1"/>
      </rPr>
      <t>d.</t>
    </r>
    <r>
      <rPr>
        <sz val="7"/>
        <color theme="1"/>
        <rFont val="Times New Roman"/>
        <family val="1"/>
      </rPr>
      <t xml:space="preserve">     </t>
    </r>
    <r>
      <rPr>
        <b/>
        <i/>
        <sz val="10"/>
        <color theme="1"/>
        <rFont val="Times New Roman"/>
        <family val="1"/>
      </rPr>
      <t xml:space="preserve">Bienes inmuebles, muebles, infraestructura y Construcciones en proceso y depreciación acumulada </t>
    </r>
    <r>
      <rPr>
        <sz val="10"/>
        <color theme="1"/>
        <rFont val="Times New Roman"/>
        <family val="1"/>
      </rPr>
      <t>– Excepto por los terrenos que se valúan a su valor de mercado, se registran al costo de adquisición menos su depreciación acumulada, valor residual y pérdidas por deterioro.</t>
    </r>
  </si>
  <si>
    <t>No. Cta. De</t>
  </si>
  <si>
    <t>Programa</t>
  </si>
  <si>
    <t>Cheques</t>
  </si>
  <si>
    <t>BANAMEX, S.A.CTA. 14200250726</t>
  </si>
  <si>
    <t>RECAUDADORA</t>
  </si>
  <si>
    <t>BANORTE,S.A.CTA.622-00501-8</t>
  </si>
  <si>
    <t>HSBC MEXICO,S.A.-BITAL- CTA.1177603793</t>
  </si>
  <si>
    <t>BANCO SANTANDER,SA CTA.65-50064346-8</t>
  </si>
  <si>
    <t>BANORTE, S.A. CTA.0161-0113592221</t>
  </si>
  <si>
    <t>BBVA BANCOMER SA 143861554</t>
  </si>
  <si>
    <t>BBVA-BANCOMER CTA. 0147649886</t>
  </si>
  <si>
    <t>BANORTE, S.A. CTA. 0127116455</t>
  </si>
  <si>
    <t>CUENTA CORRIENTE</t>
  </si>
  <si>
    <t>BANORTE, S.A. CTA. 0161-0113586499</t>
  </si>
  <si>
    <t>BANCA AFIRME CTA 177104663 -PRODDER-</t>
  </si>
  <si>
    <t>PRODDER</t>
  </si>
  <si>
    <t>BANCA AFIRME CTA 177104671-DFE</t>
  </si>
  <si>
    <t>BANREGIO CTA. 067-00132-001-4</t>
  </si>
  <si>
    <t>BANCO DEL BAJIO, S.A. CTA.35011110201</t>
  </si>
  <si>
    <t>BANCO SANTANDER, SA CTA 65-50426789-5</t>
  </si>
  <si>
    <t>BANCO SCOTIABANK INVERLAT 22606464637</t>
  </si>
  <si>
    <t>NOMINA</t>
  </si>
  <si>
    <t>BANCO SANTANDER CTA 65-50784437-4</t>
  </si>
  <si>
    <t>BANCO DEL BAJIO SA CTA. 0329403550201</t>
  </si>
  <si>
    <t>BANCO AZTECA CTA 01720100475519</t>
  </si>
  <si>
    <t>PAGO PENSIONES</t>
  </si>
  <si>
    <t>HSBC CTA 4067076521</t>
  </si>
  <si>
    <t>FOLIOS REFERENCIADOS</t>
  </si>
  <si>
    <t>BBVA BANCOMER CTA. 0119710825</t>
  </si>
  <si>
    <t>TARJETA EMPRESARIAL</t>
  </si>
  <si>
    <t>TOTAL</t>
  </si>
  <si>
    <t>7. Almacenes</t>
  </si>
  <si>
    <t>8.   Bienes inmuebles, muebles, infraestructura y Construcciones en proceso y depreciación acumulada</t>
  </si>
  <si>
    <t>6.  Derechos a recibir bienes y servicios</t>
  </si>
  <si>
    <t>10. Cuentas y documentos por pagar:</t>
  </si>
  <si>
    <t>11. Cuentas por pagar a Largo Plazo:</t>
  </si>
  <si>
    <t>Servicios personales por pagar a corto plazo</t>
  </si>
  <si>
    <t>Plantas de Tratamiento</t>
  </si>
  <si>
    <t>12.  Beneficios a los empleados</t>
  </si>
  <si>
    <t>14. Revalúos</t>
  </si>
  <si>
    <t>9. Activos Intangibles:</t>
  </si>
  <si>
    <t>No. de cuenta de inversiones Mesa de dinero</t>
  </si>
  <si>
    <t>Variación</t>
  </si>
  <si>
    <t>BANCA AFIRME SA CTA. 177104663 (PRODDER)</t>
  </si>
  <si>
    <t>BBVA BANCOMER, SA CTA. 0147649886</t>
  </si>
  <si>
    <t>SANTANDER SERFIN CTA. 65-50064346-8</t>
  </si>
  <si>
    <t>BANAMEX, SA (CNA)</t>
  </si>
  <si>
    <t>SCOTIABANK 22606464637 (AGUINALDO)</t>
  </si>
  <si>
    <t>BANREGIO CTA 067-00132-0014</t>
  </si>
  <si>
    <t>Gastos de funcionamiento</t>
  </si>
  <si>
    <t>Transferencias, Asignaciones, Subsidios y Otras Ayudas</t>
  </si>
  <si>
    <t>Otros Gastos y Pérdidas Extraordinarias</t>
  </si>
  <si>
    <t>Concepto</t>
  </si>
  <si>
    <t>Depreciación de Infraestructura</t>
  </si>
  <si>
    <t>Depreciación de bienes muebles</t>
  </si>
  <si>
    <t>Amortización de intangibles</t>
  </si>
  <si>
    <t xml:space="preserve">Total </t>
  </si>
  <si>
    <r>
      <rPr>
        <b/>
        <i/>
        <sz val="10"/>
        <color rgb="FF000000"/>
        <rFont val="Times New Roman"/>
        <family val="1"/>
      </rPr>
      <t>e</t>
    </r>
    <r>
      <rPr>
        <sz val="10"/>
        <color rgb="FF000000"/>
        <rFont val="Times New Roman"/>
        <family val="1"/>
      </rPr>
      <t>.</t>
    </r>
    <r>
      <rPr>
        <sz val="7"/>
        <color rgb="FF000000"/>
        <rFont val="Times New Roman"/>
        <family val="1"/>
      </rPr>
      <t> </t>
    </r>
    <r>
      <rPr>
        <b/>
        <i/>
        <sz val="10"/>
        <color rgb="FF000000"/>
        <rFont val="Times New Roman"/>
        <family val="1"/>
      </rPr>
      <t>Activos intangibles</t>
    </r>
    <r>
      <rPr>
        <sz val="10"/>
        <color rgb="FF000000"/>
        <rFont val="Times New Roman"/>
        <family val="1"/>
      </rPr>
      <t xml:space="preserve"> – Se integran principalmente del desarrollo de un software que desarrolla el sistema de información financiera de acuerdo a lo emitido por la CONAC, valuándose al costo de adquisición, menos su amortización. La amortización se determina bajo el método de línea recta durante la vida estimada que es de 6 años.</t>
    </r>
    <r>
      <rPr>
        <sz val="10"/>
        <color rgb="FFFF0000"/>
        <rFont val="Times New Roman"/>
        <family val="1"/>
      </rPr>
      <t xml:space="preserve"> </t>
    </r>
    <r>
      <rPr>
        <sz val="10"/>
        <color rgb="FF000000"/>
        <rFont val="Times New Roman"/>
        <family val="1"/>
      </rPr>
      <t>Los métodos de amortización y la vida útil de los activos se revisan y ajustan, de ser necesario, a la fecha de cada estado de situación financiera. La amortización se carga a resultados en los gastos de operación.</t>
    </r>
  </si>
  <si>
    <t>Respecto a la valuación del Almacén de Materiales y Suministros de Consumo,  el método utilizado para la valuación es el costo promedio.</t>
  </si>
  <si>
    <t>Estimaciones, Depreciaciones, Deterioros, Amortizaciones, Provisiones y Reservas.</t>
  </si>
  <si>
    <t>"Bajo protesta de decir verdad declaramos que los Estados Financieros y sus notas, son razonablemente corectos y son responsabilidad del emisor"</t>
  </si>
  <si>
    <t>4. Efectivo y equivalentes</t>
  </si>
  <si>
    <t>5.  Derechos a recibir efectivo y Equivalentes</t>
  </si>
  <si>
    <t>Otras cuentas por pagar a corto plazo</t>
  </si>
  <si>
    <t>Otros pasivos diferidos</t>
  </si>
  <si>
    <t>Provisiones acorto plazo</t>
  </si>
  <si>
    <t>Revaluos</t>
  </si>
  <si>
    <t>Resultado de ejercicios anteriores</t>
  </si>
  <si>
    <t>Resultado de lejercicio (ahorro/desahorro)</t>
  </si>
  <si>
    <t>Estimación de cuentas incobrables</t>
  </si>
  <si>
    <t>JUNTA MUNICIPAL DE AGUA Y SANEAMIENTO DE JUÁREZ                                                                         JUNTA MUNICIPAL DE AGUA Y SANEAMIENTO DE JUÁREZ</t>
  </si>
  <si>
    <t>DIRECTOR EJECUTIVO                                                                                                                          DIRECTOR FINANCIERO</t>
  </si>
  <si>
    <t>L.C. SERGIO NEVÁREZ RODRÍGUEZ                                                                                                     C.P.C. MIGUEL GARCÍA SPÍNDOLA</t>
  </si>
  <si>
    <t>Prima de Antigüedad</t>
  </si>
  <si>
    <t>15.  Ingresos de Gestión</t>
  </si>
  <si>
    <t>16. Ingresos financieros y otros ingresos</t>
  </si>
  <si>
    <t>17. GASTOS Y OTRAS PÉRDIDAS</t>
  </si>
  <si>
    <t>Por el periodo que terminó el 31 de diciembre de 2023 y el ejercicio terminado el 31 de diciembre de 2022</t>
  </si>
  <si>
    <r>
      <rPr>
        <b/>
        <sz val="10"/>
        <color theme="1"/>
        <rFont val="Times New Roman"/>
        <family val="1"/>
      </rPr>
      <t>a.</t>
    </r>
    <r>
      <rPr>
        <b/>
        <sz val="7"/>
        <color theme="1"/>
        <rFont val="Times New Roman"/>
        <family val="1"/>
      </rPr>
      <t xml:space="preserve">     </t>
    </r>
    <r>
      <rPr>
        <b/>
        <i/>
        <sz val="10"/>
        <color theme="1"/>
        <rFont val="Times New Roman"/>
        <family val="1"/>
      </rPr>
      <t xml:space="preserve">Unidad monetaria de los estados financieros </t>
    </r>
    <r>
      <rPr>
        <b/>
        <sz val="10"/>
        <color theme="1"/>
        <rFont val="Arial"/>
        <family val="2"/>
      </rPr>
      <t xml:space="preserve">- </t>
    </r>
    <r>
      <rPr>
        <sz val="10"/>
        <color theme="1"/>
        <rFont val="Times New Roman"/>
        <family val="1"/>
      </rPr>
      <t>Los estados financieros  y notas por el periodo que terminó el 31 de diciembre 2023 y por el ejercicio terminado el 31 de diciembre de 2022, incluyen saldos y transacciones de pesos de diferente poder adquisitivo.</t>
    </r>
  </si>
  <si>
    <r>
      <rPr>
        <b/>
        <sz val="10"/>
        <color theme="1"/>
        <rFont val="Times New Roman"/>
        <family val="1"/>
      </rPr>
      <t>Bancos / Tesorería:</t>
    </r>
    <r>
      <rPr>
        <sz val="10"/>
        <color theme="1"/>
        <rFont val="Times New Roman"/>
        <family val="1"/>
      </rPr>
      <t xml:space="preserve"> Al 31 de diciembre de 2023 y al 31 de diciembre de 2022, el efectivo disponible en instituciones bancarias para el pago de obligaciones con vencimiento próximo se detallan a continuación:</t>
    </r>
  </si>
  <si>
    <t>El gasto por depreciación se presenta dentro del rubro de gastos de operación en los estados de actividades, durante el periodo terminado al 31 de diciembre de 2023 y por el ejercicio terminado el 31 de diciembre 2022.</t>
  </si>
  <si>
    <t>BANCA AFIRME CUENTA 177140872 PRODDER</t>
  </si>
  <si>
    <t>CIERRE ANUAL DE CAJAS</t>
  </si>
  <si>
    <r>
      <rPr>
        <b/>
        <sz val="10"/>
        <color theme="1"/>
        <rFont val="Times New Roman"/>
        <family val="1"/>
      </rPr>
      <t>Inversiones temporales:</t>
    </r>
    <r>
      <rPr>
        <sz val="10"/>
        <color theme="1"/>
        <rFont val="Times New Roman"/>
        <family val="1"/>
      </rPr>
      <t xml:space="preserve"> El monto de los valores invertidos diariamente por ingresos presupuestarios recibidos cuyo gasto no se ha ejercido, o bien ejercido y no pagado, al 31 de diciembre asciende a $1,115,391,588</t>
    </r>
  </si>
  <si>
    <t>30 de noviembre</t>
  </si>
  <si>
    <t>31 de diciembre</t>
  </si>
  <si>
    <t xml:space="preserve">Cuentas por cobrar a corto plazo (Fraccionamientos)    </t>
  </si>
  <si>
    <t>Gastos a comprobar</t>
  </si>
  <si>
    <r>
      <rPr>
        <b/>
        <sz val="10"/>
        <color theme="1"/>
        <rFont val="Times New Roman"/>
        <family val="1"/>
      </rPr>
      <t>Almacén de Materiales y Suministros de Consumo:</t>
    </r>
    <r>
      <rPr>
        <sz val="10"/>
        <color theme="1"/>
        <rFont val="Times New Roman"/>
        <family val="1"/>
      </rPr>
      <t xml:space="preserve"> Las existencias de bienes de consumo al 31 de diciembre 2023 y 31 de diciembre 2022, presentan un saldo de $ 257,222,026 y $ 231,020,499 respectivamente, integrándose por las entradas y salidas de materiales y suministros, tanto para la operación, como para los materiales y útiles de oficina.</t>
    </r>
  </si>
  <si>
    <t>Para efectos de conocer los valores reales de los terrenos del Organismo, por instrucción de Dirección Ejecutiva se licitó un perito valuador para elaborar los 165 avalúos de los terrenos propiedad del Organismo. Durante los meses de junio y julio de 2022, fueron entregados dichos avalúos. Dichos valores fueron incorporados a los egistros contables.</t>
  </si>
  <si>
    <r>
      <rPr>
        <b/>
        <sz val="10"/>
        <color rgb="FF000000"/>
        <rFont val="Times New Roman"/>
        <family val="1"/>
      </rPr>
      <t>Software:</t>
    </r>
    <r>
      <rPr>
        <sz val="10"/>
        <color rgb="FF000000"/>
        <rFont val="Times New Roman"/>
        <family val="1"/>
      </rPr>
      <t xml:space="preserve"> Representa principalmenrte el monto del sistema de contabilidad gubernamental (Microsoft Dynamics NAV), el cual está armonizado de acuerdo a los lineamientos de la CONAC. Su saldo al 31 de diciembre de 2023 y 31 de diciembre de 2022 es de $13,581,319.</t>
    </r>
  </si>
  <si>
    <t>El pasivo por beneficios a los empleados es calculado por Actuario independiente conforme a la Norma de Información financiera (NIF) D-3 “Beneficios a los empleados. El cálculo de la obligación total por beneficios adquiridos ascendió a $135,597,306</t>
  </si>
  <si>
    <r>
      <rPr>
        <b/>
        <sz val="10"/>
        <color theme="1"/>
        <rFont val="Times New Roman"/>
        <family val="1"/>
      </rPr>
      <t>Revalúo de terrenos:</t>
    </r>
    <r>
      <rPr>
        <sz val="10"/>
        <color theme="1"/>
        <rFont val="Times New Roman"/>
        <family val="1"/>
      </rPr>
      <t xml:space="preserve"> Representa la revaluación de los terrenos propiedad del Organismo. Su saldo al 31 de diciembre de 2023 y al 31 de diciembre de 2022 es de $1,472,255,560.</t>
    </r>
  </si>
  <si>
    <r>
      <rPr>
        <b/>
        <sz val="11"/>
        <color theme="1"/>
        <rFont val="Times New Roman"/>
        <family val="1"/>
      </rPr>
      <t>Servicios Personales:</t>
    </r>
    <r>
      <rPr>
        <sz val="11"/>
        <color theme="1"/>
        <rFont val="Times New Roman"/>
        <family val="1"/>
      </rPr>
      <t xml:space="preserve"> Representea las erogaciones por concepto de remuneraciones devengadas de los servidores públicos, prestaciones económicas, aportaciones de seguridad social y demás obligaciones derivadas de compromisos laborales. Al 31 de diciembre de 2023 y al 31  de diciembre de 2022 se ejercieron $ 857,406,543 y $766,120,245 respectivamente.</t>
    </r>
  </si>
  <si>
    <r>
      <rPr>
        <b/>
        <sz val="11"/>
        <color theme="1"/>
        <rFont val="Times New Roman"/>
        <family val="1"/>
      </rPr>
      <t xml:space="preserve">Materiales y Suministros: </t>
    </r>
    <r>
      <rPr>
        <sz val="11"/>
        <color theme="1"/>
        <rFont val="Times New Roman"/>
        <family val="1"/>
      </rPr>
      <t>Comprende  el registro del consumo de bienes requeridos para el desempeño de las actividades para el mantenimiento de muebles e inmuebles, refacciones y herramientas menores, productos alimenticios, matrial didáctico, consumibles para el equipo de cómputo e impresoas. Al 31 de diciembre de 2023 y al 31 de diciembre de 2022 se erogaron $ 227,335,185 y $231,526,368 respectivamente.</t>
    </r>
  </si>
  <si>
    <r>
      <rPr>
        <b/>
        <sz val="11"/>
        <color theme="1"/>
        <rFont val="Times New Roman"/>
        <family val="1"/>
      </rPr>
      <t>Servicios Generales:</t>
    </r>
    <r>
      <rPr>
        <sz val="11"/>
        <color theme="1"/>
        <rFont val="Times New Roman"/>
        <family val="1"/>
      </rPr>
      <t xml:space="preserve"> Las erogaciones con cargo a este cápitulo corresponden a servicios básicos tales como; energía eléctrica, telefonía, agua, correos, agua, correos, telégrafos y mensajería, viáticos y pasajes del personal comisionado, primas de seguros, servicios profesionales por los conceptos de asesorías, consultorías, capacitación, servicio de informática y estudios e investigaciones, gastos de publicaciones y difusión. El gasto ejercido en los periodos al 31 de diciembre de 2023 y y al 31 de diciembre de 2022 fue por $ 900,426,065 y $810,698,978 respectivamente.</t>
    </r>
  </si>
  <si>
    <r>
      <rPr>
        <b/>
        <sz val="11"/>
        <color theme="1"/>
        <rFont val="Times New Roman"/>
        <family val="1"/>
      </rPr>
      <t>Ayudas Sociales:</t>
    </r>
    <r>
      <rPr>
        <sz val="11"/>
        <color theme="1"/>
        <rFont val="Times New Roman"/>
        <family val="1"/>
      </rPr>
      <t xml:space="preserve"> Registra las erogaciones por concepto de compensaciones a voluntarios y servicio social, en específico por becarios. Al 31 de diciembre de 2023 y al 31 de diciembre de 2022 se registraron erogaciones por $ 953,437 y $716,423 respectivamente.</t>
    </r>
  </si>
  <si>
    <r>
      <rPr>
        <b/>
        <sz val="11"/>
        <color theme="1"/>
        <rFont val="Times New Roman"/>
        <family val="1"/>
      </rPr>
      <t>Donativos:</t>
    </r>
    <r>
      <rPr>
        <sz val="11"/>
        <color theme="1"/>
        <rFont val="Times New Roman"/>
        <family val="1"/>
      </rPr>
      <t xml:space="preserve"> Representa los gastos destinados a instituciones sin fines de lucro. En los periodos al 31 diciembre de 2023 y al 31 de diciembre de 2022 se registraron erogaciones por $ 5,817,735 y $5,489,613 respectivamente.</t>
    </r>
  </si>
  <si>
    <t xml:space="preserve">        2.10 Bienes inmuebles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</si>
</sst>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Red]\-&quot;$&quot;#,##0.00"/>
    <numFmt numFmtId="44" formatCode="_-&quot;$&quot;* #,##0.00_-;\-&quot;$&quot;* #,##0.00_-;_-&quot;$&quot;* &quot;-&quot;??_-;_-@_-"/>
    <numFmt numFmtId="43" formatCode="_-* #,##0.00_-;\-* #,##0.00_-;_-* &quot;-&quot;??_-;_-@_-"/>
    <numFmt numFmtId="164" formatCode="[$-1080A]#,##0.00"/>
    <numFmt numFmtId="165" formatCode="_-&quot;$&quot;* #,##0_-;\-&quot;$&quot;* #,##0_-;_-&quot;$&quot;* &quot;-&quot;??_-;_-@_-"/>
    <numFmt numFmtId="166" formatCode="_-* #,##0_-;\-* #,##0_-;_-* &quot;-&quot;??_-;_-@_-"/>
    <numFmt numFmtId="167" formatCode="[$-1080A]#,##0"/>
  </numFmts>
  <fonts count="41" x14ac:knownFonts="1">
    <font>
      <sz val="11"/>
      <color theme="1"/>
      <name val="Calibri"/>
      <family val="2"/>
      <scheme val="minor"/>
    </font>
    <font>
      <b/>
      <sz val="20"/>
      <color theme="1"/>
      <name val="Times New Roman"/>
      <family val="1"/>
    </font>
    <font>
      <sz val="10"/>
      <color theme="1"/>
      <name val="Times New Roman"/>
      <family val="1"/>
    </font>
    <font>
      <b/>
      <sz val="10"/>
      <color theme="1"/>
      <name val="Times New Roman"/>
      <family val="1"/>
    </font>
    <font>
      <b/>
      <sz val="14"/>
      <color theme="1"/>
      <name val="Times New Roman"/>
      <family val="1"/>
    </font>
    <font>
      <sz val="7"/>
      <color theme="1"/>
      <name val="Times New Roman"/>
      <family val="1"/>
    </font>
    <font>
      <b/>
      <i/>
      <sz val="10"/>
      <color theme="1"/>
      <name val="Times New Roman"/>
      <family val="1"/>
    </font>
    <font>
      <b/>
      <sz val="10"/>
      <color theme="1"/>
      <name val="Arial"/>
      <family val="2"/>
    </font>
    <font>
      <sz val="10"/>
      <color rgb="FF000000"/>
      <name val="Times New Roman"/>
      <family val="1"/>
    </font>
    <font>
      <sz val="7"/>
      <color rgb="FF000000"/>
      <name val="Times New Roman"/>
      <family val="1"/>
    </font>
    <font>
      <b/>
      <i/>
      <sz val="10"/>
      <color rgb="FF000000"/>
      <name val="Times New Roman"/>
      <family val="1"/>
    </font>
    <font>
      <b/>
      <sz val="10"/>
      <color rgb="FF000000"/>
      <name val="Times New Roman"/>
      <family val="1"/>
    </font>
    <font>
      <b/>
      <sz val="7"/>
      <color rgb="FF000000"/>
      <name val="Times New Roman"/>
      <family val="1"/>
    </font>
    <font>
      <b/>
      <sz val="7"/>
      <color theme="1"/>
      <name val="Times New Roman"/>
      <family val="1"/>
    </font>
    <font>
      <sz val="10"/>
      <color rgb="FF000000"/>
      <name val="Wingdings"/>
      <charset val="2"/>
    </font>
    <font>
      <b/>
      <sz val="8"/>
      <color theme="1"/>
      <name val="Times New Roman"/>
      <family val="1"/>
    </font>
    <font>
      <sz val="10"/>
      <color rgb="FFFF0000"/>
      <name val="Times New Roman"/>
      <family val="1"/>
    </font>
    <font>
      <u val="double"/>
      <sz val="10"/>
      <color rgb="FF000000"/>
      <name val="Times New Roman"/>
      <family val="1"/>
    </font>
    <font>
      <sz val="11"/>
      <color theme="1"/>
      <name val="Times New Roman"/>
      <family val="1"/>
    </font>
    <font>
      <u/>
      <sz val="10"/>
      <color theme="1"/>
      <name val="Times New Roman"/>
      <family val="1"/>
    </font>
    <font>
      <b/>
      <u val="double"/>
      <sz val="10"/>
      <color theme="1"/>
      <name val="Times New Roman"/>
      <family val="1"/>
    </font>
    <font>
      <u val="double"/>
      <sz val="10"/>
      <color theme="1"/>
      <name val="Times New Roman"/>
      <family val="1"/>
    </font>
    <font>
      <sz val="8"/>
      <color theme="1"/>
      <name val="Times New Roman"/>
      <family val="1"/>
    </font>
    <font>
      <b/>
      <sz val="11"/>
      <color theme="1"/>
      <name val="Times New Roman"/>
      <family val="1"/>
    </font>
    <font>
      <b/>
      <sz val="7"/>
      <color theme="1"/>
      <name val="Tahoma"/>
      <family val="2"/>
    </font>
    <font>
      <sz val="7"/>
      <color theme="1"/>
      <name val="Tahoma"/>
      <family val="2"/>
    </font>
    <font>
      <b/>
      <sz val="9"/>
      <color theme="1"/>
      <name val="Times New Roman"/>
      <family val="1"/>
    </font>
    <font>
      <u/>
      <sz val="10"/>
      <color rgb="FF000000"/>
      <name val="Times New Roman"/>
      <family val="1"/>
    </font>
    <font>
      <sz val="11"/>
      <color theme="1"/>
      <name val="Calibri"/>
      <family val="2"/>
      <scheme val="minor"/>
    </font>
    <font>
      <sz val="11"/>
      <color rgb="FFFF0000"/>
      <name val="Calibri"/>
      <family val="2"/>
      <scheme val="minor"/>
    </font>
    <font>
      <b/>
      <sz val="11"/>
      <color theme="1"/>
      <name val="Calibri"/>
      <family val="2"/>
      <scheme val="minor"/>
    </font>
    <font>
      <b/>
      <u val="double"/>
      <sz val="10"/>
      <color rgb="FF000000"/>
      <name val="Times New Roman"/>
      <family val="1"/>
    </font>
    <font>
      <b/>
      <sz val="8"/>
      <color theme="0"/>
      <name val="Calibri"/>
      <family val="2"/>
      <scheme val="minor"/>
    </font>
    <font>
      <sz val="8"/>
      <color theme="1"/>
      <name val="Calibri"/>
      <family val="2"/>
      <scheme val="minor"/>
    </font>
    <font>
      <sz val="8"/>
      <color rgb="FF000000"/>
      <name val="Times New Roman"/>
      <family val="1"/>
    </font>
    <font>
      <sz val="9"/>
      <color theme="1"/>
      <name val="Times New Roman"/>
      <family val="1"/>
    </font>
    <font>
      <sz val="11"/>
      <color rgb="FFFF0000"/>
      <name val="Times New Roman"/>
      <family val="1"/>
    </font>
    <font>
      <b/>
      <u/>
      <sz val="10"/>
      <color theme="1"/>
      <name val="Times New Roman"/>
      <family val="1"/>
    </font>
    <font>
      <b/>
      <u/>
      <sz val="11"/>
      <color theme="1"/>
      <name val="Times New Roman"/>
      <family val="1"/>
    </font>
    <font>
      <sz val="8"/>
      <color rgb="FF000000"/>
      <name val="Arial"/>
      <family val="2"/>
    </font>
    <font>
      <sz val="10"/>
      <color rgb="FF000000"/>
      <name val="Arial"/>
      <family val="2"/>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28" fillId="0" borderId="0" applyFont="0" applyFill="0" applyBorder="0" applyAlignment="0" applyProtection="0"/>
    <xf numFmtId="44" fontId="28" fillId="0" borderId="0" applyFont="0" applyFill="0" applyBorder="0" applyAlignment="0" applyProtection="0"/>
  </cellStyleXfs>
  <cellXfs count="231">
    <xf numFmtId="0" fontId="0" fillId="0" borderId="0" xfId="0"/>
    <xf numFmtId="0" fontId="2" fillId="0" borderId="0" xfId="0" applyFont="1"/>
    <xf numFmtId="0" fontId="4" fillId="0" borderId="0" xfId="0" applyFont="1" applyAlignment="1">
      <alignment vertical="center"/>
    </xf>
    <xf numFmtId="0" fontId="3" fillId="0" borderId="0" xfId="0" applyFont="1" applyAlignment="1">
      <alignment vertical="center"/>
    </xf>
    <xf numFmtId="0" fontId="2" fillId="0" borderId="0" xfId="0" applyFont="1" applyAlignment="1">
      <alignment horizontal="justify" vertical="center"/>
    </xf>
    <xf numFmtId="0" fontId="3" fillId="0" borderId="0" xfId="0" applyFont="1" applyAlignment="1">
      <alignment horizontal="left" vertical="center" indent="2"/>
    </xf>
    <xf numFmtId="0" fontId="1" fillId="0" borderId="0" xfId="0" applyFont="1" applyAlignment="1">
      <alignment horizontal="left" vertical="center"/>
    </xf>
    <xf numFmtId="0" fontId="2" fillId="0" borderId="0" xfId="0" applyFont="1" applyAlignment="1">
      <alignment horizontal="left" vertical="center" indent="2"/>
    </xf>
    <xf numFmtId="0" fontId="8" fillId="0" borderId="0" xfId="0" applyFont="1" applyAlignment="1">
      <alignment vertical="center"/>
    </xf>
    <xf numFmtId="0" fontId="8" fillId="0" borderId="0" xfId="0" applyFont="1" applyAlignment="1">
      <alignment horizontal="justify" vertical="center"/>
    </xf>
    <xf numFmtId="0" fontId="11" fillId="0" borderId="0" xfId="0" applyFont="1" applyAlignment="1">
      <alignment horizontal="justify" vertical="center"/>
    </xf>
    <xf numFmtId="0" fontId="14" fillId="0" borderId="0" xfId="0" applyFont="1" applyAlignment="1">
      <alignment horizontal="justify" vertical="center"/>
    </xf>
    <xf numFmtId="0" fontId="3" fillId="0" borderId="0" xfId="0" applyFont="1" applyAlignment="1">
      <alignment horizontal="justify" vertical="center"/>
    </xf>
    <xf numFmtId="0" fontId="2" fillId="0" borderId="0" xfId="0" applyFont="1" applyAlignment="1">
      <alignment horizontal="left" vertical="center" indent="4"/>
    </xf>
    <xf numFmtId="0" fontId="15" fillId="0" borderId="0" xfId="0" applyFont="1" applyAlignment="1">
      <alignment horizontal="justify" vertical="center"/>
    </xf>
    <xf numFmtId="0" fontId="2" fillId="0" borderId="0" xfId="0" applyFont="1" applyAlignment="1">
      <alignment vertical="center"/>
    </xf>
    <xf numFmtId="0" fontId="18" fillId="0" borderId="0" xfId="0" applyFont="1" applyAlignment="1">
      <alignment horizontal="justify" vertical="center"/>
    </xf>
    <xf numFmtId="0" fontId="20" fillId="0" borderId="0" xfId="0" applyFont="1" applyAlignment="1">
      <alignment horizontal="justify" vertical="center"/>
    </xf>
    <xf numFmtId="3" fontId="2" fillId="0" borderId="0" xfId="0" applyNumberFormat="1" applyFont="1" applyAlignment="1">
      <alignment horizontal="justify" vertical="center"/>
    </xf>
    <xf numFmtId="0" fontId="22" fillId="0" borderId="0" xfId="0" applyFont="1" applyAlignment="1">
      <alignment horizontal="justify" vertical="center"/>
    </xf>
    <xf numFmtId="3" fontId="20" fillId="0" borderId="0" xfId="0" applyNumberFormat="1" applyFont="1" applyAlignment="1">
      <alignment horizontal="justify" vertical="center"/>
    </xf>
    <xf numFmtId="0" fontId="16" fillId="0" borderId="0" xfId="0" applyFont="1" applyAlignment="1">
      <alignment vertical="center"/>
    </xf>
    <xf numFmtId="0" fontId="15" fillId="0" borderId="0" xfId="0" applyFont="1" applyAlignment="1">
      <alignment vertical="center"/>
    </xf>
    <xf numFmtId="0" fontId="3" fillId="0" borderId="0" xfId="0" applyFont="1" applyAlignment="1">
      <alignment horizontal="left" vertical="center"/>
    </xf>
    <xf numFmtId="0" fontId="1" fillId="0" borderId="0" xfId="0" applyFont="1" applyAlignment="1">
      <alignment horizontal="justify" vertical="center"/>
    </xf>
    <xf numFmtId="0" fontId="23" fillId="0" borderId="0" xfId="0" applyFont="1" applyAlignment="1">
      <alignment horizontal="left" vertical="center"/>
    </xf>
    <xf numFmtId="0" fontId="24" fillId="0" borderId="0" xfId="0" applyFont="1" applyAlignment="1">
      <alignment horizontal="justify" vertical="center"/>
    </xf>
    <xf numFmtId="0" fontId="25" fillId="0" borderId="0" xfId="0" applyFont="1" applyAlignment="1">
      <alignment horizontal="justify" vertical="center"/>
    </xf>
    <xf numFmtId="0" fontId="2" fillId="0" borderId="0" xfId="0" applyFont="1" applyAlignment="1">
      <alignment horizontal="center" vertical="center"/>
    </xf>
    <xf numFmtId="0" fontId="3" fillId="0" borderId="0" xfId="0" applyFont="1" applyAlignment="1">
      <alignment horizontal="center" vertical="center"/>
    </xf>
    <xf numFmtId="8" fontId="17" fillId="0" borderId="0" xfId="0" applyNumberFormat="1" applyFont="1" applyAlignment="1">
      <alignment horizontal="justify" vertical="center"/>
    </xf>
    <xf numFmtId="8" fontId="2" fillId="0" borderId="0" xfId="0" applyNumberFormat="1" applyFont="1" applyAlignment="1">
      <alignment horizontal="justify" vertical="center"/>
    </xf>
    <xf numFmtId="43" fontId="0" fillId="0" borderId="0" xfId="1" applyNumberFormat="1" applyFont="1"/>
    <xf numFmtId="43" fontId="2" fillId="0" borderId="0" xfId="1" applyNumberFormat="1" applyFont="1"/>
    <xf numFmtId="43" fontId="2" fillId="0" borderId="0" xfId="1" applyNumberFormat="1" applyFont="1" applyAlignment="1">
      <alignment horizontal="justify" vertical="center"/>
    </xf>
    <xf numFmtId="0" fontId="3" fillId="0" borderId="0" xfId="0" applyFont="1" applyAlignment="1">
      <alignment vertical="center" wrapText="1"/>
    </xf>
    <xf numFmtId="43" fontId="2" fillId="0" borderId="0" xfId="1" applyNumberFormat="1" applyFont="1" applyAlignment="1">
      <alignment horizontal="center"/>
    </xf>
    <xf numFmtId="0" fontId="2" fillId="0" borderId="0" xfId="0" applyFont="1" applyAlignment="1">
      <alignment horizontal="center"/>
    </xf>
    <xf numFmtId="0" fontId="2" fillId="0" borderId="0" xfId="0" applyFont="1" applyAlignment="1">
      <alignment horizontal="justify" vertical="center" wrapText="1"/>
    </xf>
    <xf numFmtId="43" fontId="2" fillId="0" borderId="0" xfId="1" applyFont="1"/>
    <xf numFmtId="43" fontId="0" fillId="0" borderId="0" xfId="1" applyFont="1"/>
    <xf numFmtId="0" fontId="0" fillId="0" borderId="3" xfId="0" applyBorder="1"/>
    <xf numFmtId="43" fontId="0" fillId="0" borderId="0" xfId="1" applyNumberFormat="1" applyFont="1" applyBorder="1"/>
    <xf numFmtId="0" fontId="0" fillId="0" borderId="0" xfId="0" applyBorder="1"/>
    <xf numFmtId="0" fontId="0" fillId="0" borderId="4" xfId="0" applyBorder="1"/>
    <xf numFmtId="0" fontId="2" fillId="0" borderId="3" xfId="0" applyFont="1" applyBorder="1" applyAlignment="1">
      <alignment horizontal="justify" vertical="center"/>
    </xf>
    <xf numFmtId="43" fontId="0" fillId="0" borderId="0" xfId="1" applyFont="1" applyBorder="1"/>
    <xf numFmtId="0" fontId="2" fillId="0" borderId="3" xfId="0" applyFont="1" applyBorder="1" applyAlignment="1">
      <alignment horizontal="left" vertical="center" indent="5"/>
    </xf>
    <xf numFmtId="43" fontId="29" fillId="0" borderId="0" xfId="1" applyNumberFormat="1" applyFont="1"/>
    <xf numFmtId="43" fontId="29" fillId="0" borderId="0" xfId="1" applyFont="1"/>
    <xf numFmtId="0" fontId="8" fillId="0" borderId="0" xfId="0" applyFont="1" applyAlignment="1">
      <alignment horizontal="justify" vertical="center" wrapText="1"/>
    </xf>
    <xf numFmtId="0" fontId="8" fillId="0" borderId="0" xfId="0" applyFont="1" applyAlignment="1">
      <alignment horizontal="justify" vertical="center" wrapText="1"/>
    </xf>
    <xf numFmtId="0" fontId="2" fillId="0" borderId="0" xfId="0" applyFont="1" applyAlignment="1">
      <alignment horizontal="justify" vertical="center" wrapText="1"/>
    </xf>
    <xf numFmtId="44" fontId="3" fillId="0" borderId="0" xfId="2" applyFont="1" applyBorder="1"/>
    <xf numFmtId="0" fontId="2" fillId="0" borderId="0" xfId="0" applyFont="1" applyAlignment="1">
      <alignment wrapText="1"/>
    </xf>
    <xf numFmtId="43" fontId="0" fillId="0" borderId="0" xfId="1" applyNumberFormat="1" applyFont="1" applyAlignment="1">
      <alignment wrapText="1"/>
    </xf>
    <xf numFmtId="44" fontId="3" fillId="0" borderId="0" xfId="2" applyFont="1" applyBorder="1" applyAlignment="1">
      <alignment wrapText="1"/>
    </xf>
    <xf numFmtId="0" fontId="0" fillId="0" borderId="0" xfId="0" applyAlignment="1">
      <alignment wrapText="1"/>
    </xf>
    <xf numFmtId="44" fontId="3" fillId="0" borderId="0" xfId="2" applyFont="1" applyBorder="1" applyAlignment="1">
      <alignment horizontal="center" wrapText="1"/>
    </xf>
    <xf numFmtId="0" fontId="30" fillId="0" borderId="0" xfId="0" applyFont="1"/>
    <xf numFmtId="43" fontId="30" fillId="0" borderId="0" xfId="1" applyNumberFormat="1" applyFont="1"/>
    <xf numFmtId="0" fontId="3" fillId="0" borderId="0" xfId="0" applyFont="1" applyAlignment="1">
      <alignment horizontal="center"/>
    </xf>
    <xf numFmtId="8" fontId="31" fillId="0" borderId="0" xfId="0" applyNumberFormat="1" applyFont="1" applyAlignment="1">
      <alignment horizontal="center" vertical="center"/>
    </xf>
    <xf numFmtId="0" fontId="30" fillId="0" borderId="0" xfId="0" applyFont="1" applyAlignment="1">
      <alignment horizontal="center"/>
    </xf>
    <xf numFmtId="0" fontId="3" fillId="0" borderId="0" xfId="0" applyFont="1" applyAlignment="1">
      <alignment horizontal="center" wrapText="1"/>
    </xf>
    <xf numFmtId="8" fontId="17" fillId="0" borderId="0" xfId="0" applyNumberFormat="1" applyFont="1" applyBorder="1" applyAlignment="1">
      <alignment horizontal="justify" vertical="center"/>
    </xf>
    <xf numFmtId="0" fontId="2" fillId="0" borderId="0" xfId="0" applyFont="1" applyBorder="1" applyAlignment="1">
      <alignment wrapText="1"/>
    </xf>
    <xf numFmtId="43" fontId="0" fillId="0" borderId="0" xfId="1" applyNumberFormat="1" applyFont="1" applyBorder="1" applyAlignment="1">
      <alignment wrapText="1"/>
    </xf>
    <xf numFmtId="0" fontId="33" fillId="0" borderId="0" xfId="0" applyFont="1" applyBorder="1"/>
    <xf numFmtId="0" fontId="32" fillId="0" borderId="0" xfId="0" applyFont="1" applyFill="1" applyBorder="1" applyAlignment="1">
      <alignment horizontal="center" wrapText="1"/>
    </xf>
    <xf numFmtId="0" fontId="0" fillId="0" borderId="0" xfId="0" applyFill="1" applyBorder="1"/>
    <xf numFmtId="0" fontId="30" fillId="0" borderId="0" xfId="0" applyFont="1" applyBorder="1" applyAlignment="1">
      <alignment wrapText="1"/>
    </xf>
    <xf numFmtId="0" fontId="2" fillId="0" borderId="0" xfId="0" applyFont="1" applyAlignment="1">
      <alignment vertical="center" wrapText="1"/>
    </xf>
    <xf numFmtId="0" fontId="18" fillId="0" borderId="0" xfId="0" applyFont="1"/>
    <xf numFmtId="0" fontId="18" fillId="0" borderId="0" xfId="0" applyFont="1" applyAlignment="1">
      <alignment wrapText="1"/>
    </xf>
    <xf numFmtId="0" fontId="34" fillId="0" borderId="0" xfId="0" applyNumberFormat="1" applyFont="1" applyFill="1" applyBorder="1" applyAlignment="1">
      <alignment vertical="center" wrapText="1" readingOrder="1"/>
    </xf>
    <xf numFmtId="0" fontId="22" fillId="0" borderId="0" xfId="0" applyFont="1" applyBorder="1"/>
    <xf numFmtId="0" fontId="35" fillId="0" borderId="0" xfId="0" applyFont="1" applyAlignment="1">
      <alignment wrapText="1"/>
    </xf>
    <xf numFmtId="0" fontId="3" fillId="0" borderId="0" xfId="0" applyFont="1" applyAlignment="1">
      <alignment horizontal="left" vertical="center"/>
    </xf>
    <xf numFmtId="0" fontId="1" fillId="0" borderId="0" xfId="0" applyFont="1" applyAlignment="1">
      <alignment horizontal="left" vertical="center"/>
    </xf>
    <xf numFmtId="0" fontId="18" fillId="0" borderId="0" xfId="0" applyFont="1" applyAlignment="1">
      <alignment horizontal="justify" wrapText="1"/>
    </xf>
    <xf numFmtId="0" fontId="37" fillId="0" borderId="0" xfId="0" applyFont="1" applyAlignment="1">
      <alignment horizontal="left" vertical="center"/>
    </xf>
    <xf numFmtId="0" fontId="18" fillId="0" borderId="0" xfId="0" applyFont="1" applyAlignment="1">
      <alignment horizontal="center"/>
    </xf>
    <xf numFmtId="0" fontId="18" fillId="0" borderId="0" xfId="0" applyFont="1" applyAlignment="1">
      <alignment horizontal="left"/>
    </xf>
    <xf numFmtId="0" fontId="38" fillId="0" borderId="0" xfId="0" applyFont="1" applyAlignment="1">
      <alignment horizontal="left"/>
    </xf>
    <xf numFmtId="0" fontId="18" fillId="0" borderId="0" xfId="0" applyFont="1" applyAlignment="1"/>
    <xf numFmtId="0" fontId="23" fillId="0" borderId="0" xfId="0" applyFont="1" applyAlignment="1"/>
    <xf numFmtId="0" fontId="23" fillId="0" borderId="0" xfId="0" applyFont="1" applyAlignment="1">
      <alignment horizontal="center"/>
    </xf>
    <xf numFmtId="0" fontId="23" fillId="0" borderId="0" xfId="0" applyFont="1" applyBorder="1" applyAlignment="1"/>
    <xf numFmtId="0" fontId="2" fillId="0" borderId="0" xfId="0" applyFont="1" applyAlignment="1"/>
    <xf numFmtId="165" fontId="2" fillId="0" borderId="0" xfId="2" applyNumberFormat="1" applyFont="1"/>
    <xf numFmtId="165" fontId="2" fillId="0" borderId="0" xfId="1" applyNumberFormat="1" applyFont="1"/>
    <xf numFmtId="165" fontId="0" fillId="0" borderId="0" xfId="0" applyNumberFormat="1"/>
    <xf numFmtId="165" fontId="2" fillId="0" borderId="1" xfId="1" applyNumberFormat="1" applyFont="1" applyBorder="1"/>
    <xf numFmtId="165" fontId="3" fillId="0" borderId="2" xfId="2" applyNumberFormat="1" applyFont="1" applyBorder="1"/>
    <xf numFmtId="165" fontId="26" fillId="0" borderId="8" xfId="2" applyNumberFormat="1" applyFont="1" applyBorder="1"/>
    <xf numFmtId="165" fontId="8" fillId="0" borderId="0" xfId="2" applyNumberFormat="1" applyFont="1" applyFill="1" applyBorder="1" applyAlignment="1">
      <alignment vertical="center" wrapText="1" readingOrder="1"/>
    </xf>
    <xf numFmtId="165" fontId="8" fillId="0" borderId="0" xfId="1" applyNumberFormat="1" applyFont="1" applyFill="1" applyBorder="1" applyAlignment="1">
      <alignment vertical="center" wrapText="1" readingOrder="1"/>
    </xf>
    <xf numFmtId="165" fontId="2" fillId="0" borderId="0" xfId="1" applyNumberFormat="1" applyFont="1" applyFill="1"/>
    <xf numFmtId="165" fontId="8" fillId="0" borderId="1" xfId="1" applyNumberFormat="1" applyFont="1" applyFill="1" applyBorder="1" applyAlignment="1">
      <alignment vertical="center" wrapText="1" readingOrder="1"/>
    </xf>
    <xf numFmtId="165" fontId="2" fillId="0" borderId="1" xfId="1" applyNumberFormat="1" applyFont="1" applyBorder="1" applyAlignment="1">
      <alignment vertical="center"/>
    </xf>
    <xf numFmtId="166" fontId="2" fillId="0" borderId="0" xfId="1" applyNumberFormat="1" applyFont="1"/>
    <xf numFmtId="166" fontId="8" fillId="0" borderId="0" xfId="1" applyNumberFormat="1" applyFont="1" applyFill="1" applyBorder="1" applyAlignment="1">
      <alignment vertical="center" wrapText="1" readingOrder="1"/>
    </xf>
    <xf numFmtId="166" fontId="3" fillId="0" borderId="2" xfId="1" applyNumberFormat="1" applyFont="1" applyBorder="1"/>
    <xf numFmtId="165" fontId="2" fillId="0" borderId="2" xfId="2" applyNumberFormat="1" applyFont="1" applyBorder="1"/>
    <xf numFmtId="165" fontId="23" fillId="0" borderId="8" xfId="0" applyNumberFormat="1" applyFont="1" applyBorder="1" applyAlignment="1"/>
    <xf numFmtId="165" fontId="2" fillId="0" borderId="0" xfId="2" applyNumberFormat="1" applyFont="1" applyFill="1" applyBorder="1" applyAlignment="1">
      <alignment vertical="center" wrapText="1" readingOrder="1"/>
    </xf>
    <xf numFmtId="165" fontId="2" fillId="0" borderId="1" xfId="2" applyNumberFormat="1" applyFont="1" applyFill="1" applyBorder="1" applyAlignment="1">
      <alignment vertical="center" wrapText="1" readingOrder="1"/>
    </xf>
    <xf numFmtId="165" fontId="2" fillId="0" borderId="0" xfId="0" applyNumberFormat="1" applyFont="1"/>
    <xf numFmtId="165" fontId="11" fillId="0" borderId="0" xfId="1" applyNumberFormat="1" applyFont="1" applyFill="1" applyBorder="1" applyAlignment="1">
      <alignment vertical="center" wrapText="1" readingOrder="1"/>
    </xf>
    <xf numFmtId="165" fontId="11" fillId="0" borderId="8" xfId="2" applyNumberFormat="1" applyFont="1" applyFill="1" applyBorder="1" applyAlignment="1">
      <alignment vertical="center" wrapText="1" readingOrder="1"/>
    </xf>
    <xf numFmtId="165" fontId="8" fillId="0" borderId="1" xfId="2" applyNumberFormat="1" applyFont="1" applyFill="1" applyBorder="1" applyAlignment="1">
      <alignment vertical="center" wrapText="1" readingOrder="1"/>
    </xf>
    <xf numFmtId="165" fontId="3" fillId="0" borderId="0" xfId="1" applyNumberFormat="1" applyFont="1" applyFill="1"/>
    <xf numFmtId="165" fontId="3" fillId="0" borderId="0" xfId="2" applyNumberFormat="1" applyFont="1" applyFill="1"/>
    <xf numFmtId="165" fontId="2" fillId="0" borderId="0" xfId="0" applyNumberFormat="1" applyFont="1" applyFill="1"/>
    <xf numFmtId="165" fontId="3" fillId="0" borderId="2" xfId="2" applyNumberFormat="1" applyFont="1" applyFill="1" applyBorder="1"/>
    <xf numFmtId="165" fontId="0" fillId="0" borderId="0" xfId="0" applyNumberFormat="1" applyFill="1"/>
    <xf numFmtId="165" fontId="3" fillId="0" borderId="6" xfId="2" applyNumberFormat="1" applyFont="1" applyBorder="1"/>
    <xf numFmtId="165" fontId="0" fillId="0" borderId="0" xfId="2" applyNumberFormat="1" applyFont="1" applyBorder="1"/>
    <xf numFmtId="165" fontId="3" fillId="0" borderId="0" xfId="2" applyNumberFormat="1" applyFont="1" applyBorder="1"/>
    <xf numFmtId="165" fontId="0" fillId="0" borderId="4" xfId="0" applyNumberFormat="1" applyBorder="1"/>
    <xf numFmtId="165" fontId="0" fillId="0" borderId="3" xfId="0" applyNumberFormat="1" applyBorder="1"/>
    <xf numFmtId="165" fontId="0" fillId="0" borderId="0" xfId="1" applyNumberFormat="1" applyFont="1" applyBorder="1"/>
    <xf numFmtId="165" fontId="0" fillId="0" borderId="0" xfId="0" applyNumberFormat="1" applyBorder="1"/>
    <xf numFmtId="165" fontId="3" fillId="0" borderId="3" xfId="0" applyNumberFormat="1" applyFont="1" applyBorder="1" applyAlignment="1">
      <alignment vertical="center"/>
    </xf>
    <xf numFmtId="165" fontId="2" fillId="0" borderId="0" xfId="0" applyNumberFormat="1" applyFont="1" applyBorder="1" applyAlignment="1">
      <alignment vertical="center"/>
    </xf>
    <xf numFmtId="165" fontId="2" fillId="0" borderId="3" xfId="0" applyNumberFormat="1" applyFont="1" applyBorder="1" applyAlignment="1">
      <alignment horizontal="justify" vertical="center"/>
    </xf>
    <xf numFmtId="165" fontId="2" fillId="0" borderId="0" xfId="1" applyNumberFormat="1" applyFont="1" applyBorder="1"/>
    <xf numFmtId="165" fontId="2" fillId="0" borderId="3" xfId="0" applyNumberFormat="1" applyFont="1" applyBorder="1" applyAlignment="1">
      <alignment horizontal="left" vertical="center"/>
    </xf>
    <xf numFmtId="165" fontId="2" fillId="0" borderId="0" xfId="0" applyNumberFormat="1" applyFont="1" applyBorder="1" applyAlignment="1">
      <alignment horizontal="left" vertical="center"/>
    </xf>
    <xf numFmtId="165" fontId="2" fillId="0" borderId="3" xfId="0" applyNumberFormat="1" applyFont="1" applyBorder="1" applyAlignment="1">
      <alignment vertical="center"/>
    </xf>
    <xf numFmtId="165" fontId="2" fillId="0" borderId="3" xfId="0" applyNumberFormat="1" applyFont="1" applyBorder="1" applyAlignment="1">
      <alignment horizontal="left" vertical="center" indent="7"/>
    </xf>
    <xf numFmtId="165" fontId="2" fillId="0" borderId="3" xfId="0" applyNumberFormat="1" applyFont="1" applyBorder="1" applyAlignment="1">
      <alignment horizontal="left" vertical="center" indent="5"/>
    </xf>
    <xf numFmtId="165" fontId="0" fillId="0" borderId="7" xfId="0" applyNumberFormat="1" applyBorder="1"/>
    <xf numFmtId="166" fontId="2" fillId="0" borderId="0" xfId="1" applyNumberFormat="1" applyFont="1" applyBorder="1"/>
    <xf numFmtId="165" fontId="0" fillId="0" borderId="0" xfId="1" applyNumberFormat="1" applyFont="1"/>
    <xf numFmtId="164" fontId="39" fillId="0" borderId="0" xfId="0" applyNumberFormat="1" applyFont="1" applyFill="1" applyBorder="1" applyAlignment="1">
      <alignment vertical="center" wrapText="1" readingOrder="1"/>
    </xf>
    <xf numFmtId="43" fontId="2" fillId="0" borderId="1" xfId="1" applyFont="1" applyBorder="1"/>
    <xf numFmtId="3" fontId="2" fillId="0" borderId="0" xfId="0" applyNumberFormat="1" applyFont="1" applyFill="1" applyAlignment="1">
      <alignment horizontal="justify" vertical="center"/>
    </xf>
    <xf numFmtId="43" fontId="0" fillId="0" borderId="0" xfId="1" applyNumberFormat="1" applyFont="1" applyFill="1"/>
    <xf numFmtId="0" fontId="0" fillId="0" borderId="0" xfId="0" applyFill="1"/>
    <xf numFmtId="43" fontId="2" fillId="0" borderId="0" xfId="1" applyNumberFormat="1" applyFont="1" applyFill="1" applyAlignment="1">
      <alignment horizontal="justify" vertical="center"/>
    </xf>
    <xf numFmtId="3" fontId="2" fillId="0" borderId="0" xfId="0" applyNumberFormat="1" applyFont="1" applyFill="1" applyAlignment="1">
      <alignment horizontal="right" vertical="center"/>
    </xf>
    <xf numFmtId="49" fontId="3" fillId="0" borderId="0" xfId="0" applyNumberFormat="1" applyFont="1" applyFill="1" applyAlignment="1">
      <alignment horizontal="right"/>
    </xf>
    <xf numFmtId="3" fontId="3" fillId="0" borderId="0" xfId="0" applyNumberFormat="1" applyFont="1" applyFill="1" applyAlignment="1">
      <alignment horizontal="center" vertical="center"/>
    </xf>
    <xf numFmtId="49" fontId="3" fillId="0" borderId="0" xfId="0" applyNumberFormat="1" applyFont="1" applyFill="1" applyAlignment="1">
      <alignment horizontal="right" vertical="top"/>
    </xf>
    <xf numFmtId="0" fontId="3" fillId="0" borderId="0" xfId="0" applyNumberFormat="1" applyFont="1" applyAlignment="1">
      <alignment horizontal="center"/>
    </xf>
    <xf numFmtId="43" fontId="23" fillId="0" borderId="0" xfId="1" applyFont="1" applyBorder="1" applyAlignment="1"/>
    <xf numFmtId="166" fontId="2" fillId="0" borderId="0" xfId="1" applyNumberFormat="1" applyFont="1" applyFill="1" applyBorder="1"/>
    <xf numFmtId="0" fontId="39" fillId="0" borderId="0" xfId="0" applyNumberFormat="1" applyFont="1" applyFill="1" applyBorder="1" applyAlignment="1">
      <alignment vertical="center" wrapText="1" readingOrder="1"/>
    </xf>
    <xf numFmtId="165" fontId="2" fillId="0" borderId="3" xfId="0" applyNumberFormat="1" applyFont="1" applyBorder="1" applyAlignment="1">
      <alignment horizontal="left" vertical="center"/>
    </xf>
    <xf numFmtId="165" fontId="2" fillId="0" borderId="0" xfId="0" applyNumberFormat="1" applyFont="1" applyBorder="1" applyAlignment="1">
      <alignment horizontal="left" vertical="center"/>
    </xf>
    <xf numFmtId="165" fontId="3" fillId="0" borderId="0" xfId="2" applyNumberFormat="1" applyFont="1" applyFill="1" applyBorder="1"/>
    <xf numFmtId="165" fontId="2" fillId="0" borderId="0" xfId="2" applyNumberFormat="1" applyFont="1" applyFill="1"/>
    <xf numFmtId="164" fontId="8" fillId="0" borderId="0" xfId="0" applyNumberFormat="1" applyFont="1" applyFill="1" applyBorder="1" applyAlignment="1">
      <alignment vertical="center" wrapText="1" readingOrder="1"/>
    </xf>
    <xf numFmtId="164" fontId="40" fillId="0" borderId="0" xfId="0" applyNumberFormat="1" applyFont="1" applyFill="1" applyBorder="1" applyAlignment="1">
      <alignment vertical="center" wrapText="1" readingOrder="1"/>
    </xf>
    <xf numFmtId="43" fontId="2" fillId="0" borderId="0" xfId="1" applyFont="1" applyBorder="1"/>
    <xf numFmtId="0" fontId="35" fillId="0" borderId="0" xfId="0" applyFont="1" applyFill="1" applyBorder="1"/>
    <xf numFmtId="164" fontId="8" fillId="0" borderId="1" xfId="0" applyNumberFormat="1" applyFont="1" applyFill="1" applyBorder="1" applyAlignment="1">
      <alignment vertical="center" wrapText="1" readingOrder="1"/>
    </xf>
    <xf numFmtId="0" fontId="2" fillId="0" borderId="0" xfId="0" applyFont="1" applyFill="1" applyBorder="1" applyAlignment="1">
      <alignment wrapText="1"/>
    </xf>
    <xf numFmtId="43" fontId="0" fillId="0" borderId="0" xfId="1" applyNumberFormat="1" applyFont="1" applyFill="1" applyBorder="1" applyAlignment="1">
      <alignment wrapText="1"/>
    </xf>
    <xf numFmtId="44" fontId="3" fillId="0" borderId="0" xfId="2" applyFont="1" applyFill="1" applyBorder="1" applyAlignment="1">
      <alignment wrapText="1"/>
    </xf>
    <xf numFmtId="0" fontId="30" fillId="0" borderId="0" xfId="0" applyFont="1" applyFill="1" applyBorder="1" applyAlignment="1">
      <alignment wrapText="1"/>
    </xf>
    <xf numFmtId="0" fontId="0" fillId="0" borderId="0" xfId="0" applyFill="1" applyBorder="1" applyAlignment="1">
      <alignment wrapText="1"/>
    </xf>
    <xf numFmtId="0" fontId="26" fillId="0" borderId="0" xfId="0" applyFont="1" applyFill="1" applyBorder="1" applyAlignment="1">
      <alignment horizontal="justify" wrapText="1"/>
    </xf>
    <xf numFmtId="0" fontId="3" fillId="0" borderId="0" xfId="0" applyFont="1" applyFill="1" applyBorder="1" applyAlignment="1">
      <alignment horizontal="center" wrapText="1"/>
    </xf>
    <xf numFmtId="165" fontId="2" fillId="0" borderId="0" xfId="2" applyNumberFormat="1" applyFont="1" applyFill="1" applyBorder="1"/>
    <xf numFmtId="167" fontId="8" fillId="0" borderId="0" xfId="0" applyNumberFormat="1" applyFont="1" applyFill="1" applyBorder="1" applyAlignment="1">
      <alignment vertical="center" wrapText="1" readingOrder="1"/>
    </xf>
    <xf numFmtId="165" fontId="2" fillId="0" borderId="1" xfId="2" applyNumberFormat="1" applyFont="1" applyFill="1" applyBorder="1"/>
    <xf numFmtId="167" fontId="8" fillId="0" borderId="1" xfId="0" applyNumberFormat="1" applyFont="1" applyFill="1" applyBorder="1" applyAlignment="1">
      <alignment vertical="center" wrapText="1" readingOrder="1"/>
    </xf>
    <xf numFmtId="165" fontId="3" fillId="0" borderId="8" xfId="2" applyNumberFormat="1" applyFont="1" applyFill="1" applyBorder="1"/>
    <xf numFmtId="165" fontId="2" fillId="0" borderId="1" xfId="1" applyNumberFormat="1" applyFont="1" applyFill="1" applyBorder="1" applyAlignment="1">
      <alignment vertical="center"/>
    </xf>
    <xf numFmtId="43" fontId="2" fillId="0" borderId="0" xfId="1" applyFont="1" applyFill="1"/>
    <xf numFmtId="0" fontId="3" fillId="0" borderId="0" xfId="0" applyNumberFormat="1" applyFont="1" applyFill="1" applyAlignment="1">
      <alignment horizontal="center"/>
    </xf>
    <xf numFmtId="166" fontId="2" fillId="0" borderId="0" xfId="1" applyNumberFormat="1" applyFont="1" applyFill="1"/>
    <xf numFmtId="166" fontId="3" fillId="0" borderId="2" xfId="1" applyNumberFormat="1" applyFont="1" applyFill="1" applyBorder="1"/>
    <xf numFmtId="0" fontId="3" fillId="0" borderId="0" xfId="0" applyFont="1" applyFill="1" applyAlignment="1">
      <alignment horizontal="center"/>
    </xf>
    <xf numFmtId="165" fontId="2" fillId="0" borderId="1" xfId="1" applyNumberFormat="1" applyFont="1" applyFill="1" applyBorder="1"/>
    <xf numFmtId="165" fontId="2" fillId="0" borderId="2" xfId="2" applyNumberFormat="1" applyFont="1" applyFill="1" applyBorder="1"/>
    <xf numFmtId="0" fontId="18" fillId="0" borderId="0" xfId="0" applyFont="1" applyFill="1"/>
    <xf numFmtId="43" fontId="36" fillId="0" borderId="0" xfId="1" applyNumberFormat="1" applyFont="1" applyFill="1"/>
    <xf numFmtId="43" fontId="36" fillId="0" borderId="0" xfId="1" applyFont="1" applyFill="1"/>
    <xf numFmtId="0" fontId="18" fillId="0" borderId="0" xfId="0" applyFont="1" applyFill="1" applyAlignment="1">
      <alignment horizontal="justify" wrapText="1"/>
    </xf>
    <xf numFmtId="0" fontId="18" fillId="0" borderId="0" xfId="0" applyFont="1" applyFill="1" applyAlignment="1"/>
    <xf numFmtId="165" fontId="23" fillId="0" borderId="8" xfId="0" applyNumberFormat="1" applyFont="1" applyFill="1" applyBorder="1" applyAlignment="1"/>
    <xf numFmtId="43" fontId="36" fillId="0" borderId="0" xfId="1" applyFont="1" applyAlignment="1">
      <alignment horizontal="justify" wrapText="1"/>
    </xf>
    <xf numFmtId="165" fontId="2" fillId="0" borderId="0" xfId="1" applyNumberFormat="1" applyFont="1" applyFill="1" applyBorder="1"/>
    <xf numFmtId="44" fontId="18" fillId="0" borderId="0" xfId="0" applyNumberFormat="1" applyFont="1" applyAlignment="1">
      <alignment horizontal="justify" wrapText="1"/>
    </xf>
    <xf numFmtId="0" fontId="25" fillId="0" borderId="0" xfId="0" applyFont="1" applyAlignment="1">
      <alignment horizontal="left" vertical="center"/>
    </xf>
    <xf numFmtId="0" fontId="24" fillId="0" borderId="0" xfId="0" applyFont="1" applyAlignment="1">
      <alignment horizontal="left"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2" fillId="0" borderId="3" xfId="0" applyFont="1" applyBorder="1" applyAlignment="1">
      <alignment horizontal="left" vertical="center"/>
    </xf>
    <xf numFmtId="0" fontId="2" fillId="0" borderId="0" xfId="0" applyFont="1" applyBorder="1" applyAlignment="1">
      <alignment horizontal="left" vertical="center"/>
    </xf>
    <xf numFmtId="165" fontId="2" fillId="0" borderId="3" xfId="0" applyNumberFormat="1" applyFont="1" applyBorder="1" applyAlignment="1">
      <alignment horizontal="left" vertical="center"/>
    </xf>
    <xf numFmtId="165" fontId="2" fillId="0" borderId="0" xfId="0" applyNumberFormat="1" applyFont="1" applyBorder="1" applyAlignment="1">
      <alignment horizontal="left" vertical="center"/>
    </xf>
    <xf numFmtId="165" fontId="3" fillId="0" borderId="3" xfId="0" applyNumberFormat="1" applyFont="1" applyBorder="1" applyAlignment="1">
      <alignment horizontal="center" vertical="center"/>
    </xf>
    <xf numFmtId="165" fontId="3" fillId="0" borderId="0" xfId="0" applyNumberFormat="1" applyFont="1" applyBorder="1" applyAlignment="1">
      <alignment horizontal="center" vertical="center"/>
    </xf>
    <xf numFmtId="165" fontId="3" fillId="0" borderId="4" xfId="0" applyNumberFormat="1" applyFont="1" applyBorder="1" applyAlignment="1">
      <alignment horizontal="center" vertical="center"/>
    </xf>
    <xf numFmtId="165" fontId="3" fillId="0" borderId="3" xfId="0" applyNumberFormat="1" applyFont="1" applyBorder="1" applyAlignment="1">
      <alignment horizontal="left" vertical="center"/>
    </xf>
    <xf numFmtId="165" fontId="3" fillId="0" borderId="0" xfId="0" applyNumberFormat="1" applyFont="1" applyBorder="1" applyAlignment="1">
      <alignment horizontal="left" vertical="center"/>
    </xf>
    <xf numFmtId="0" fontId="2" fillId="0" borderId="0" xfId="0" applyFont="1" applyAlignment="1">
      <alignment horizontal="justify" wrapText="1"/>
    </xf>
    <xf numFmtId="0" fontId="3" fillId="0" borderId="0" xfId="0" applyFont="1" applyAlignment="1">
      <alignment horizontal="left" vertical="center"/>
    </xf>
    <xf numFmtId="165" fontId="2" fillId="0" borderId="3" xfId="0" applyNumberFormat="1" applyFont="1" applyBorder="1" applyAlignment="1">
      <alignment vertical="center"/>
    </xf>
    <xf numFmtId="165" fontId="2" fillId="0" borderId="0" xfId="0" applyNumberFormat="1" applyFont="1" applyBorder="1" applyAlignment="1">
      <alignment vertical="center"/>
    </xf>
    <xf numFmtId="165" fontId="3" fillId="0" borderId="5" xfId="0" applyNumberFormat="1" applyFont="1" applyBorder="1" applyAlignment="1">
      <alignment horizontal="left" vertical="center" wrapText="1"/>
    </xf>
    <xf numFmtId="165" fontId="3" fillId="0" borderId="6" xfId="0" applyNumberFormat="1" applyFont="1" applyBorder="1" applyAlignment="1">
      <alignment horizontal="left" vertical="center" wrapText="1"/>
    </xf>
    <xf numFmtId="0" fontId="2" fillId="0" borderId="0" xfId="0" applyFont="1" applyAlignment="1">
      <alignment horizontal="justify" vertical="center" wrapText="1"/>
    </xf>
    <xf numFmtId="0" fontId="2" fillId="0" borderId="0" xfId="0" applyFont="1" applyAlignment="1">
      <alignment horizontal="justify" vertical="top" wrapText="1"/>
    </xf>
    <xf numFmtId="0" fontId="3" fillId="0" borderId="0" xfId="0" applyFont="1" applyAlignment="1">
      <alignment horizontal="left" vertical="center" wrapText="1"/>
    </xf>
    <xf numFmtId="0" fontId="8" fillId="0" borderId="0" xfId="0" applyFont="1" applyAlignment="1">
      <alignment horizontal="justify" vertical="center" wrapText="1"/>
    </xf>
    <xf numFmtId="3" fontId="2" fillId="0" borderId="0" xfId="0" applyNumberFormat="1" applyFont="1" applyFill="1" applyAlignment="1">
      <alignment horizontal="justify" vertical="center" wrapText="1"/>
    </xf>
    <xf numFmtId="0" fontId="3" fillId="0" borderId="0" xfId="0" applyFont="1" applyAlignment="1">
      <alignment vertical="center"/>
    </xf>
    <xf numFmtId="0" fontId="14" fillId="0" borderId="0" xfId="0" applyFont="1" applyAlignment="1">
      <alignment horizontal="left" vertical="center"/>
    </xf>
    <xf numFmtId="0" fontId="14" fillId="0" borderId="0" xfId="0" applyFont="1" applyAlignment="1">
      <alignment horizontal="justify"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1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xf>
    <xf numFmtId="0" fontId="23" fillId="0" borderId="0" xfId="0" applyFont="1" applyAlignment="1">
      <alignment horizontal="left" vertical="center" wrapText="1"/>
    </xf>
    <xf numFmtId="0" fontId="2" fillId="0" borderId="0" xfId="0" applyFont="1" applyAlignment="1">
      <alignment horizontal="left" vertical="center"/>
    </xf>
    <xf numFmtId="165" fontId="3" fillId="0" borderId="0" xfId="0" applyNumberFormat="1" applyFont="1" applyAlignment="1">
      <alignment horizontal="left" vertical="center" wrapText="1"/>
    </xf>
    <xf numFmtId="0" fontId="2" fillId="0" borderId="0" xfId="0" applyFont="1" applyFill="1" applyBorder="1" applyAlignment="1">
      <alignment horizontal="justify" wrapText="1"/>
    </xf>
    <xf numFmtId="0" fontId="18" fillId="0" borderId="0" xfId="0" applyFont="1" applyFill="1" applyAlignment="1">
      <alignment horizontal="justify" wrapText="1"/>
    </xf>
    <xf numFmtId="0" fontId="8" fillId="0" borderId="0" xfId="0" applyFont="1" applyFill="1" applyAlignment="1">
      <alignment horizontal="justify" vertical="center" wrapText="1"/>
    </xf>
    <xf numFmtId="0" fontId="2" fillId="0" borderId="0" xfId="0" applyFont="1" applyFill="1" applyAlignment="1">
      <alignment horizontal="justify"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34"/>
  <sheetViews>
    <sheetView tabSelected="1" topLeftCell="A321" zoomScale="130" zoomScaleNormal="130" zoomScaleSheetLayoutView="100" workbookViewId="0">
      <selection activeCell="D139" sqref="D139"/>
    </sheetView>
  </sheetViews>
  <sheetFormatPr baseColWidth="10" defaultRowHeight="15" x14ac:dyDescent="0.25"/>
  <cols>
    <col min="1" max="1" width="3.7109375" customWidth="1"/>
    <col min="2" max="2" width="96.28515625" hidden="1" customWidth="1"/>
    <col min="3" max="3" width="3.7109375" customWidth="1"/>
    <col min="4" max="4" width="36" customWidth="1"/>
    <col min="5" max="5" width="18.5703125" style="32" customWidth="1"/>
    <col min="6" max="7" width="17.85546875" customWidth="1"/>
    <col min="8" max="8" width="16.140625" customWidth="1"/>
    <col min="9" max="9" width="31.5703125" customWidth="1"/>
    <col min="10" max="10" width="13.140625" bestFit="1" customWidth="1"/>
    <col min="11" max="11" width="11.85546875" bestFit="1" customWidth="1"/>
  </cols>
  <sheetData>
    <row r="2" spans="2:8" ht="25.5" x14ac:dyDescent="0.25">
      <c r="B2" s="6" t="s">
        <v>0</v>
      </c>
      <c r="D2" s="222" t="s">
        <v>0</v>
      </c>
      <c r="E2" s="222"/>
      <c r="F2" s="222"/>
      <c r="G2" s="222"/>
      <c r="H2" s="222"/>
    </row>
    <row r="3" spans="2:8" ht="18.75" x14ac:dyDescent="0.25">
      <c r="B3" s="2"/>
    </row>
    <row r="4" spans="2:8" ht="25.5" x14ac:dyDescent="0.25">
      <c r="B4" s="24" t="s">
        <v>52</v>
      </c>
      <c r="D4" s="223" t="s">
        <v>52</v>
      </c>
      <c r="E4" s="223"/>
      <c r="F4" s="223"/>
      <c r="G4" s="223"/>
      <c r="H4" s="223"/>
    </row>
    <row r="5" spans="2:8" ht="25.5" x14ac:dyDescent="0.25">
      <c r="B5" s="24"/>
      <c r="D5" s="79"/>
      <c r="E5" s="79"/>
      <c r="F5" s="79"/>
      <c r="G5" s="79"/>
      <c r="H5" s="79"/>
    </row>
    <row r="6" spans="2:8" s="25" customFormat="1" ht="14.25" x14ac:dyDescent="0.25">
      <c r="B6" s="25" t="s">
        <v>53</v>
      </c>
      <c r="D6" s="224" t="s">
        <v>53</v>
      </c>
      <c r="E6" s="224"/>
      <c r="F6" s="224"/>
      <c r="G6" s="224"/>
      <c r="H6" s="224"/>
    </row>
    <row r="7" spans="2:8" x14ac:dyDescent="0.25">
      <c r="B7" s="3" t="s">
        <v>1</v>
      </c>
      <c r="D7" s="206" t="s">
        <v>261</v>
      </c>
      <c r="E7" s="206"/>
      <c r="F7" s="206"/>
      <c r="G7" s="206"/>
      <c r="H7" s="206"/>
    </row>
    <row r="8" spans="2:8" x14ac:dyDescent="0.25">
      <c r="B8" s="23" t="s">
        <v>2</v>
      </c>
      <c r="D8" s="35" t="s">
        <v>2</v>
      </c>
      <c r="E8" s="35"/>
      <c r="F8" s="35"/>
      <c r="G8" s="35"/>
      <c r="H8" s="35"/>
    </row>
    <row r="9" spans="2:8" x14ac:dyDescent="0.25">
      <c r="B9" s="4"/>
    </row>
    <row r="10" spans="2:8" x14ac:dyDescent="0.25">
      <c r="B10" s="12" t="s">
        <v>3</v>
      </c>
      <c r="C10" s="5"/>
      <c r="D10" s="12" t="s">
        <v>3</v>
      </c>
    </row>
    <row r="11" spans="2:8" s="1" customFormat="1" ht="38.25" x14ac:dyDescent="0.2">
      <c r="B11" s="9" t="s">
        <v>49</v>
      </c>
      <c r="D11" s="214" t="s">
        <v>49</v>
      </c>
      <c r="E11" s="214"/>
      <c r="F11" s="214"/>
      <c r="G11" s="214"/>
      <c r="H11" s="214"/>
    </row>
    <row r="12" spans="2:8" s="1" customFormat="1" ht="12.75" x14ac:dyDescent="0.2">
      <c r="E12" s="33"/>
    </row>
    <row r="13" spans="2:8" s="1" customFormat="1" ht="12.75" x14ac:dyDescent="0.2">
      <c r="B13" s="12" t="s">
        <v>5</v>
      </c>
      <c r="C13" s="5"/>
      <c r="D13" s="206" t="s">
        <v>5</v>
      </c>
      <c r="E13" s="206"/>
      <c r="F13" s="206"/>
      <c r="G13" s="206"/>
      <c r="H13" s="206"/>
    </row>
    <row r="14" spans="2:8" s="1" customFormat="1" x14ac:dyDescent="0.25">
      <c r="B14" s="4"/>
      <c r="C14"/>
      <c r="E14" s="33"/>
    </row>
    <row r="15" spans="2:8" s="1" customFormat="1" ht="26.25" x14ac:dyDescent="0.25">
      <c r="B15" s="4" t="s">
        <v>7</v>
      </c>
      <c r="C15"/>
      <c r="D15" s="211" t="s">
        <v>262</v>
      </c>
      <c r="E15" s="211"/>
      <c r="F15" s="211"/>
      <c r="G15" s="211"/>
      <c r="H15" s="211"/>
    </row>
    <row r="16" spans="2:8" s="1" customFormat="1" x14ac:dyDescent="0.25">
      <c r="B16" s="8"/>
      <c r="C16"/>
      <c r="E16" s="33"/>
    </row>
    <row r="17" spans="2:8" s="1" customFormat="1" x14ac:dyDescent="0.25">
      <c r="B17" s="10" t="s">
        <v>6</v>
      </c>
      <c r="C17"/>
      <c r="D17" s="221" t="s">
        <v>6</v>
      </c>
      <c r="E17" s="221"/>
      <c r="F17" s="221"/>
      <c r="G17" s="221"/>
      <c r="H17" s="221"/>
    </row>
    <row r="18" spans="2:8" s="1" customFormat="1" x14ac:dyDescent="0.25">
      <c r="B18" s="9"/>
      <c r="C18"/>
      <c r="E18" s="33"/>
    </row>
    <row r="19" spans="2:8" s="1" customFormat="1" ht="25.5" x14ac:dyDescent="0.25">
      <c r="B19" s="9" t="s">
        <v>4</v>
      </c>
      <c r="C19"/>
      <c r="D19" s="214" t="s">
        <v>4</v>
      </c>
      <c r="E19" s="214"/>
      <c r="F19" s="214"/>
      <c r="G19" s="214"/>
      <c r="H19" s="214"/>
    </row>
    <row r="20" spans="2:8" s="1" customFormat="1" ht="12.75" x14ac:dyDescent="0.2">
      <c r="E20" s="33"/>
    </row>
    <row r="21" spans="2:8" s="1" customFormat="1" x14ac:dyDescent="0.25">
      <c r="B21" s="11" t="s">
        <v>8</v>
      </c>
      <c r="C21"/>
      <c r="D21" s="217" t="s">
        <v>8</v>
      </c>
      <c r="E21" s="217"/>
      <c r="F21" s="217"/>
      <c r="G21" s="217"/>
      <c r="H21" s="217"/>
    </row>
    <row r="22" spans="2:8" s="1" customFormat="1" x14ac:dyDescent="0.25">
      <c r="B22" s="11" t="s">
        <v>9</v>
      </c>
      <c r="C22"/>
      <c r="D22" s="217" t="s">
        <v>9</v>
      </c>
      <c r="E22" s="217"/>
      <c r="F22" s="217"/>
      <c r="G22" s="217"/>
      <c r="H22" s="217"/>
    </row>
    <row r="23" spans="2:8" s="1" customFormat="1" ht="15.75" customHeight="1" x14ac:dyDescent="0.25">
      <c r="B23" s="11" t="s">
        <v>10</v>
      </c>
      <c r="C23"/>
      <c r="D23" s="217" t="s">
        <v>10</v>
      </c>
      <c r="E23" s="217"/>
      <c r="F23" s="217"/>
      <c r="G23" s="217"/>
      <c r="H23" s="217"/>
    </row>
    <row r="24" spans="2:8" s="1" customFormat="1" x14ac:dyDescent="0.25">
      <c r="B24" s="9"/>
      <c r="C24"/>
      <c r="E24" s="33"/>
    </row>
    <row r="25" spans="2:8" s="1" customFormat="1" ht="12.75" x14ac:dyDescent="0.2">
      <c r="B25" s="9" t="s">
        <v>11</v>
      </c>
      <c r="D25" s="220" t="s">
        <v>11</v>
      </c>
      <c r="E25" s="220"/>
      <c r="F25" s="220"/>
      <c r="G25" s="220"/>
      <c r="H25" s="220"/>
    </row>
    <row r="26" spans="2:8" s="1" customFormat="1" x14ac:dyDescent="0.25">
      <c r="B26" s="9"/>
      <c r="C26"/>
      <c r="E26" s="33"/>
    </row>
    <row r="27" spans="2:8" x14ac:dyDescent="0.25">
      <c r="B27" s="9" t="s">
        <v>12</v>
      </c>
      <c r="D27" s="220" t="s">
        <v>12</v>
      </c>
      <c r="E27" s="220"/>
      <c r="F27" s="220"/>
      <c r="G27" s="220"/>
      <c r="H27" s="220"/>
    </row>
    <row r="28" spans="2:8" x14ac:dyDescent="0.25">
      <c r="B28" s="9"/>
    </row>
    <row r="29" spans="2:8" x14ac:dyDescent="0.25">
      <c r="B29" s="11" t="s">
        <v>13</v>
      </c>
      <c r="D29" s="217" t="s">
        <v>13</v>
      </c>
      <c r="E29" s="217"/>
      <c r="F29" s="217"/>
      <c r="G29" s="217"/>
      <c r="H29" s="217"/>
    </row>
    <row r="30" spans="2:8" x14ac:dyDescent="0.25">
      <c r="B30" s="11" t="s">
        <v>9</v>
      </c>
      <c r="D30" s="217" t="s">
        <v>9</v>
      </c>
      <c r="E30" s="217"/>
      <c r="F30" s="217"/>
      <c r="G30" s="217"/>
      <c r="H30" s="217"/>
    </row>
    <row r="31" spans="2:8" x14ac:dyDescent="0.25">
      <c r="B31" s="11" t="s">
        <v>14</v>
      </c>
      <c r="D31" s="217" t="s">
        <v>14</v>
      </c>
      <c r="E31" s="217"/>
      <c r="F31" s="217"/>
      <c r="G31" s="217"/>
      <c r="H31" s="217"/>
    </row>
    <row r="32" spans="2:8" ht="25.5" x14ac:dyDescent="0.25">
      <c r="B32" s="11" t="s">
        <v>15</v>
      </c>
      <c r="D32" s="218" t="s">
        <v>15</v>
      </c>
      <c r="E32" s="218"/>
      <c r="F32" s="218"/>
      <c r="G32" s="218"/>
      <c r="H32" s="218"/>
    </row>
    <row r="33" spans="2:8" x14ac:dyDescent="0.25">
      <c r="B33" s="9"/>
    </row>
    <row r="34" spans="2:8" x14ac:dyDescent="0.25">
      <c r="B34" s="9" t="s">
        <v>16</v>
      </c>
      <c r="D34" s="219" t="s">
        <v>16</v>
      </c>
      <c r="E34" s="219"/>
      <c r="F34" s="219"/>
      <c r="G34" s="219"/>
      <c r="H34" s="219"/>
    </row>
    <row r="36" spans="2:8" ht="39" x14ac:dyDescent="0.25">
      <c r="B36" s="9" t="s">
        <v>17</v>
      </c>
      <c r="D36" s="214" t="s">
        <v>17</v>
      </c>
      <c r="E36" s="214"/>
      <c r="F36" s="214"/>
      <c r="G36" s="214"/>
      <c r="H36" s="214"/>
    </row>
    <row r="38" spans="2:8" x14ac:dyDescent="0.25">
      <c r="B38" s="12" t="s">
        <v>19</v>
      </c>
      <c r="C38" s="12"/>
      <c r="D38" s="206" t="s">
        <v>19</v>
      </c>
      <c r="E38" s="206"/>
      <c r="F38" s="206"/>
      <c r="G38" s="206"/>
      <c r="H38" s="206"/>
    </row>
    <row r="39" spans="2:8" x14ac:dyDescent="0.25">
      <c r="B39" s="4"/>
    </row>
    <row r="40" spans="2:8" ht="102" x14ac:dyDescent="0.25">
      <c r="B40" s="4" t="s">
        <v>18</v>
      </c>
      <c r="D40" s="211" t="s">
        <v>18</v>
      </c>
      <c r="E40" s="211"/>
      <c r="F40" s="211"/>
      <c r="G40" s="211"/>
      <c r="H40" s="211"/>
    </row>
    <row r="42" spans="2:8" x14ac:dyDescent="0.25">
      <c r="B42" s="4" t="s">
        <v>20</v>
      </c>
      <c r="D42" s="225" t="s">
        <v>20</v>
      </c>
      <c r="E42" s="225"/>
      <c r="F42" s="225"/>
      <c r="G42" s="225"/>
      <c r="H42" s="225"/>
    </row>
    <row r="43" spans="2:8" x14ac:dyDescent="0.25">
      <c r="B43" s="4"/>
    </row>
    <row r="44" spans="2:8" ht="59.25" customHeight="1" x14ac:dyDescent="0.25">
      <c r="B44" s="9" t="s">
        <v>21</v>
      </c>
      <c r="D44" s="214" t="s">
        <v>21</v>
      </c>
      <c r="E44" s="214"/>
      <c r="F44" s="214"/>
      <c r="G44" s="214"/>
      <c r="H44" s="214"/>
    </row>
    <row r="45" spans="2:8" x14ac:dyDescent="0.25">
      <c r="B45" s="4"/>
    </row>
    <row r="46" spans="2:8" x14ac:dyDescent="0.25">
      <c r="B46" s="4" t="s">
        <v>22</v>
      </c>
      <c r="D46" s="225" t="s">
        <v>22</v>
      </c>
      <c r="E46" s="225"/>
      <c r="F46" s="225"/>
      <c r="G46" s="225"/>
      <c r="H46" s="225"/>
    </row>
    <row r="47" spans="2:8" ht="38.25" x14ac:dyDescent="0.25">
      <c r="B47" s="4" t="s">
        <v>23</v>
      </c>
      <c r="D47" s="211" t="s">
        <v>23</v>
      </c>
      <c r="E47" s="211"/>
      <c r="F47" s="211"/>
      <c r="G47" s="211"/>
      <c r="H47" s="211"/>
    </row>
    <row r="48" spans="2:8" x14ac:dyDescent="0.25">
      <c r="B48" s="4"/>
    </row>
    <row r="49" spans="2:8" ht="39" x14ac:dyDescent="0.25">
      <c r="B49" s="4" t="s">
        <v>54</v>
      </c>
      <c r="D49" s="211" t="s">
        <v>54</v>
      </c>
      <c r="E49" s="211"/>
      <c r="F49" s="211"/>
      <c r="G49" s="211"/>
      <c r="H49" s="211"/>
    </row>
    <row r="50" spans="2:8" x14ac:dyDescent="0.25">
      <c r="B50" s="9"/>
    </row>
    <row r="51" spans="2:8" ht="25.5" x14ac:dyDescent="0.25">
      <c r="B51" s="9" t="s">
        <v>55</v>
      </c>
      <c r="D51" s="214" t="s">
        <v>55</v>
      </c>
      <c r="E51" s="214"/>
      <c r="F51" s="214"/>
      <c r="G51" s="214"/>
      <c r="H51" s="214"/>
    </row>
    <row r="52" spans="2:8" x14ac:dyDescent="0.25">
      <c r="B52" s="4"/>
    </row>
    <row r="53" spans="2:8" ht="40.5" customHeight="1" x14ac:dyDescent="0.25">
      <c r="B53" s="4" t="s">
        <v>56</v>
      </c>
      <c r="D53" s="211" t="s">
        <v>183</v>
      </c>
      <c r="E53" s="211"/>
      <c r="F53" s="211"/>
      <c r="G53" s="211"/>
      <c r="H53" s="211"/>
    </row>
    <row r="54" spans="2:8" x14ac:dyDescent="0.25">
      <c r="B54" s="4"/>
    </row>
    <row r="55" spans="2:8" ht="25.5" x14ac:dyDescent="0.25">
      <c r="B55" s="4" t="s">
        <v>24</v>
      </c>
      <c r="D55" s="211" t="s">
        <v>24</v>
      </c>
      <c r="E55" s="211"/>
      <c r="F55" s="211"/>
      <c r="G55" s="211"/>
      <c r="H55" s="211"/>
    </row>
    <row r="56" spans="2:8" x14ac:dyDescent="0.25">
      <c r="B56" s="13"/>
    </row>
    <row r="57" spans="2:8" x14ac:dyDescent="0.25">
      <c r="B57" s="14" t="s">
        <v>33</v>
      </c>
      <c r="F57" s="29" t="s">
        <v>137</v>
      </c>
    </row>
    <row r="58" spans="2:8" x14ac:dyDescent="0.25">
      <c r="B58" s="4" t="s">
        <v>57</v>
      </c>
      <c r="D58" s="38" t="s">
        <v>128</v>
      </c>
      <c r="F58" s="28">
        <v>25</v>
      </c>
    </row>
    <row r="59" spans="2:8" x14ac:dyDescent="0.25">
      <c r="B59" s="4" t="s">
        <v>25</v>
      </c>
      <c r="C59" s="4"/>
      <c r="D59" s="38" t="s">
        <v>129</v>
      </c>
      <c r="F59" s="82">
        <v>10</v>
      </c>
    </row>
    <row r="60" spans="2:8" x14ac:dyDescent="0.25">
      <c r="B60" s="4" t="s">
        <v>26</v>
      </c>
      <c r="C60" s="4"/>
      <c r="D60" s="38" t="s">
        <v>130</v>
      </c>
      <c r="F60" s="82">
        <v>10</v>
      </c>
    </row>
    <row r="61" spans="2:8" x14ac:dyDescent="0.25">
      <c r="B61" s="4" t="s">
        <v>27</v>
      </c>
      <c r="C61" s="4"/>
      <c r="D61" s="38" t="s">
        <v>131</v>
      </c>
      <c r="F61" s="82">
        <v>5</v>
      </c>
    </row>
    <row r="62" spans="2:8" x14ac:dyDescent="0.25">
      <c r="B62" s="4" t="s">
        <v>28</v>
      </c>
      <c r="C62" s="4"/>
      <c r="D62" s="38" t="s">
        <v>132</v>
      </c>
      <c r="F62" s="82">
        <v>5</v>
      </c>
    </row>
    <row r="63" spans="2:8" x14ac:dyDescent="0.25">
      <c r="B63" s="4" t="s">
        <v>29</v>
      </c>
      <c r="C63" s="4"/>
      <c r="D63" s="38" t="s">
        <v>133</v>
      </c>
      <c r="F63" s="82">
        <v>4</v>
      </c>
    </row>
    <row r="64" spans="2:8" x14ac:dyDescent="0.25">
      <c r="B64" s="4" t="s">
        <v>30</v>
      </c>
      <c r="C64" s="4"/>
      <c r="D64" s="38" t="s">
        <v>134</v>
      </c>
      <c r="F64" s="82">
        <v>3.33</v>
      </c>
    </row>
    <row r="65" spans="2:8" x14ac:dyDescent="0.25">
      <c r="B65" s="4" t="s">
        <v>31</v>
      </c>
      <c r="C65" s="4"/>
      <c r="D65" s="38" t="s">
        <v>135</v>
      </c>
      <c r="F65" s="82">
        <v>10</v>
      </c>
    </row>
    <row r="66" spans="2:8" x14ac:dyDescent="0.25">
      <c r="B66" s="4" t="s">
        <v>32</v>
      </c>
      <c r="C66" s="4"/>
      <c r="D66" s="38" t="s">
        <v>136</v>
      </c>
      <c r="F66" s="82">
        <v>10</v>
      </c>
    </row>
    <row r="67" spans="2:8" x14ac:dyDescent="0.25">
      <c r="B67" s="4"/>
      <c r="C67" s="4"/>
      <c r="D67" s="38"/>
    </row>
    <row r="68" spans="2:8" ht="25.5" x14ac:dyDescent="0.25">
      <c r="B68" s="4" t="s">
        <v>58</v>
      </c>
      <c r="D68" s="211" t="s">
        <v>58</v>
      </c>
      <c r="E68" s="211"/>
      <c r="F68" s="211"/>
      <c r="G68" s="211"/>
      <c r="H68" s="211"/>
    </row>
    <row r="70" spans="2:8" ht="64.5" x14ac:dyDescent="0.25">
      <c r="B70" s="9" t="s">
        <v>51</v>
      </c>
      <c r="D70" s="214" t="s">
        <v>241</v>
      </c>
      <c r="E70" s="214"/>
      <c r="F70" s="214"/>
      <c r="G70" s="214"/>
      <c r="H70" s="214"/>
    </row>
    <row r="71" spans="2:8" x14ac:dyDescent="0.25">
      <c r="B71" s="13"/>
    </row>
    <row r="72" spans="2:8" ht="25.5" x14ac:dyDescent="0.25">
      <c r="B72" s="4" t="s">
        <v>34</v>
      </c>
      <c r="D72" s="211" t="s">
        <v>34</v>
      </c>
      <c r="E72" s="211"/>
      <c r="F72" s="211"/>
      <c r="G72" s="211"/>
      <c r="H72" s="211"/>
    </row>
    <row r="74" spans="2:8" ht="26.25" x14ac:dyDescent="0.25">
      <c r="B74" s="4" t="s">
        <v>50</v>
      </c>
      <c r="D74" s="211" t="s">
        <v>50</v>
      </c>
      <c r="E74" s="211"/>
      <c r="F74" s="211"/>
      <c r="G74" s="211"/>
      <c r="H74" s="211"/>
    </row>
    <row r="75" spans="2:8" x14ac:dyDescent="0.25">
      <c r="B75" s="4"/>
    </row>
    <row r="76" spans="2:8" ht="38.25" x14ac:dyDescent="0.25">
      <c r="B76" s="4" t="s">
        <v>35</v>
      </c>
      <c r="D76" s="211" t="s">
        <v>35</v>
      </c>
      <c r="E76" s="211"/>
      <c r="F76" s="211"/>
      <c r="G76" s="211"/>
      <c r="H76" s="211"/>
    </row>
    <row r="77" spans="2:8" x14ac:dyDescent="0.25">
      <c r="B77" s="4"/>
    </row>
    <row r="78" spans="2:8" ht="25.5" x14ac:dyDescent="0.25">
      <c r="B78" s="4" t="s">
        <v>36</v>
      </c>
      <c r="D78" s="211" t="s">
        <v>36</v>
      </c>
      <c r="E78" s="211"/>
      <c r="F78" s="211"/>
      <c r="G78" s="211"/>
      <c r="H78" s="211"/>
    </row>
    <row r="80" spans="2:8" ht="45.75" customHeight="1" x14ac:dyDescent="0.25">
      <c r="B80" s="9" t="s">
        <v>37</v>
      </c>
      <c r="D80" s="214" t="s">
        <v>37</v>
      </c>
      <c r="E80" s="214"/>
      <c r="F80" s="214"/>
      <c r="G80" s="214"/>
      <c r="H80" s="214"/>
    </row>
    <row r="82" spans="2:9" x14ac:dyDescent="0.25">
      <c r="B82" s="12" t="s">
        <v>39</v>
      </c>
      <c r="C82" s="12"/>
      <c r="D82" s="216" t="s">
        <v>245</v>
      </c>
      <c r="E82" s="216"/>
      <c r="F82" s="216"/>
      <c r="G82" s="216"/>
      <c r="H82" s="216"/>
    </row>
    <row r="83" spans="2:9" x14ac:dyDescent="0.25">
      <c r="B83" s="15"/>
    </row>
    <row r="84" spans="2:9" ht="45" customHeight="1" x14ac:dyDescent="0.25">
      <c r="B84" s="9" t="s">
        <v>38</v>
      </c>
      <c r="D84" s="214" t="s">
        <v>38</v>
      </c>
      <c r="E84" s="214"/>
      <c r="F84" s="214"/>
      <c r="G84" s="214"/>
      <c r="H84" s="214"/>
    </row>
    <row r="85" spans="2:9" x14ac:dyDescent="0.25">
      <c r="F85" s="9"/>
      <c r="G85" s="9"/>
    </row>
    <row r="86" spans="2:9" s="59" customFormat="1" x14ac:dyDescent="0.25">
      <c r="B86" s="10"/>
      <c r="E86" s="60"/>
      <c r="F86" s="61">
        <v>2023</v>
      </c>
      <c r="G86" s="61">
        <v>2022</v>
      </c>
    </row>
    <row r="87" spans="2:9" x14ac:dyDescent="0.25">
      <c r="B87" s="9" t="s">
        <v>79</v>
      </c>
      <c r="D87" s="9" t="s">
        <v>125</v>
      </c>
      <c r="F87" s="153">
        <v>235317</v>
      </c>
      <c r="G87" s="90">
        <v>235317</v>
      </c>
    </row>
    <row r="88" spans="2:9" x14ac:dyDescent="0.25">
      <c r="B88" s="9" t="s">
        <v>80</v>
      </c>
      <c r="D88" s="1" t="s">
        <v>126</v>
      </c>
      <c r="F88" s="154">
        <v>102239211</v>
      </c>
      <c r="G88" s="91">
        <v>60813854</v>
      </c>
    </row>
    <row r="89" spans="2:9" x14ac:dyDescent="0.25">
      <c r="B89" s="9" t="s">
        <v>81</v>
      </c>
      <c r="D89" s="1" t="s">
        <v>127</v>
      </c>
      <c r="F89" s="154">
        <v>1115391588</v>
      </c>
      <c r="G89" s="91">
        <v>1245477155</v>
      </c>
    </row>
    <row r="90" spans="2:9" ht="15.75" thickBot="1" x14ac:dyDescent="0.3">
      <c r="B90" s="30" t="s">
        <v>82</v>
      </c>
      <c r="D90" s="1"/>
      <c r="F90" s="115">
        <f>SUM(F87:F89)</f>
        <v>1217866116</v>
      </c>
      <c r="G90" s="94">
        <f>SUM(G87:G89)</f>
        <v>1306526326</v>
      </c>
    </row>
    <row r="91" spans="2:9" ht="15.75" thickTop="1" x14ac:dyDescent="0.25">
      <c r="B91" s="30"/>
      <c r="D91" s="1"/>
      <c r="F91" s="53"/>
    </row>
    <row r="92" spans="2:9" ht="32.25" customHeight="1" x14ac:dyDescent="0.25">
      <c r="B92" s="30"/>
      <c r="D92" s="212" t="s">
        <v>263</v>
      </c>
      <c r="E92" s="212"/>
      <c r="F92" s="212"/>
      <c r="G92" s="212"/>
      <c r="H92" s="212"/>
    </row>
    <row r="93" spans="2:9" x14ac:dyDescent="0.25">
      <c r="B93" s="30"/>
      <c r="D93" s="54"/>
      <c r="E93" s="55"/>
      <c r="F93" s="56"/>
      <c r="G93" s="57"/>
      <c r="H93" s="57"/>
    </row>
    <row r="94" spans="2:9" s="63" customFormat="1" x14ac:dyDescent="0.25">
      <c r="B94" s="62"/>
      <c r="D94" s="64" t="s">
        <v>184</v>
      </c>
      <c r="E94" s="58" t="s">
        <v>185</v>
      </c>
      <c r="F94" s="61">
        <v>2023</v>
      </c>
      <c r="G94" s="61">
        <v>2022</v>
      </c>
      <c r="H94" s="58"/>
    </row>
    <row r="95" spans="2:9" x14ac:dyDescent="0.25">
      <c r="B95" s="30"/>
      <c r="D95" s="64" t="s">
        <v>186</v>
      </c>
      <c r="E95" s="56"/>
      <c r="F95" s="73"/>
      <c r="G95" s="74"/>
      <c r="H95" s="57"/>
      <c r="I95" s="69"/>
    </row>
    <row r="96" spans="2:9" x14ac:dyDescent="0.25">
      <c r="B96" s="30"/>
      <c r="D96" s="75" t="s">
        <v>187</v>
      </c>
      <c r="E96" s="76" t="s">
        <v>188</v>
      </c>
      <c r="F96" s="154">
        <v>786539.2</v>
      </c>
      <c r="G96" s="90">
        <v>1613779</v>
      </c>
      <c r="I96" s="70"/>
    </row>
    <row r="97" spans="2:9" x14ac:dyDescent="0.25">
      <c r="B97" s="30"/>
      <c r="D97" s="75" t="s">
        <v>189</v>
      </c>
      <c r="E97" s="76" t="s">
        <v>188</v>
      </c>
      <c r="F97" s="154">
        <v>7998355.4800000004</v>
      </c>
      <c r="G97" s="39">
        <v>6319991</v>
      </c>
      <c r="I97" s="70"/>
    </row>
    <row r="98" spans="2:9" x14ac:dyDescent="0.25">
      <c r="B98" s="30"/>
      <c r="D98" s="75" t="s">
        <v>190</v>
      </c>
      <c r="E98" s="76" t="s">
        <v>188</v>
      </c>
      <c r="F98" s="154">
        <v>2235385.6</v>
      </c>
      <c r="G98" s="39">
        <v>4367152</v>
      </c>
      <c r="I98" s="70"/>
    </row>
    <row r="99" spans="2:9" x14ac:dyDescent="0.25">
      <c r="B99" s="30"/>
      <c r="D99" s="75" t="s">
        <v>191</v>
      </c>
      <c r="E99" s="76" t="s">
        <v>188</v>
      </c>
      <c r="F99" s="154">
        <v>1647384.83</v>
      </c>
      <c r="G99" s="39">
        <v>322111</v>
      </c>
      <c r="I99" s="70"/>
    </row>
    <row r="100" spans="2:9" x14ac:dyDescent="0.25">
      <c r="B100" s="30"/>
      <c r="D100" s="75" t="s">
        <v>192</v>
      </c>
      <c r="E100" s="76" t="s">
        <v>188</v>
      </c>
      <c r="F100" s="154">
        <v>11947542.52</v>
      </c>
      <c r="G100" s="39">
        <v>4334367</v>
      </c>
      <c r="I100" s="70"/>
    </row>
    <row r="101" spans="2:9" x14ac:dyDescent="0.25">
      <c r="B101" s="30"/>
      <c r="D101" s="75" t="s">
        <v>193</v>
      </c>
      <c r="E101" s="76" t="s">
        <v>188</v>
      </c>
      <c r="F101" s="154">
        <v>1457113.28</v>
      </c>
      <c r="G101" s="39">
        <v>1352050</v>
      </c>
      <c r="I101" s="70"/>
    </row>
    <row r="102" spans="2:9" x14ac:dyDescent="0.25">
      <c r="B102" s="30"/>
      <c r="D102" s="75" t="s">
        <v>194</v>
      </c>
      <c r="E102" s="76" t="s">
        <v>188</v>
      </c>
      <c r="F102" s="154">
        <v>2419084.91</v>
      </c>
      <c r="G102" s="39">
        <v>431893</v>
      </c>
      <c r="I102" s="70"/>
    </row>
    <row r="103" spans="2:9" x14ac:dyDescent="0.25">
      <c r="B103" s="30"/>
      <c r="D103" s="75" t="s">
        <v>195</v>
      </c>
      <c r="E103" s="76" t="s">
        <v>196</v>
      </c>
      <c r="F103" s="154">
        <v>52649526.189999998</v>
      </c>
      <c r="G103" s="39">
        <v>32869574</v>
      </c>
      <c r="I103" s="70"/>
    </row>
    <row r="104" spans="2:9" x14ac:dyDescent="0.25">
      <c r="B104" s="30"/>
      <c r="D104" s="75" t="s">
        <v>197</v>
      </c>
      <c r="E104" s="76" t="s">
        <v>188</v>
      </c>
      <c r="F104" s="154">
        <v>640575.80000000005</v>
      </c>
      <c r="G104" s="39">
        <v>95652</v>
      </c>
      <c r="I104" s="70"/>
    </row>
    <row r="105" spans="2:9" x14ac:dyDescent="0.25">
      <c r="B105" s="30"/>
      <c r="D105" s="75" t="s">
        <v>198</v>
      </c>
      <c r="E105" s="76" t="s">
        <v>199</v>
      </c>
      <c r="F105" s="154">
        <v>0</v>
      </c>
      <c r="G105" s="39">
        <v>2284</v>
      </c>
      <c r="I105" s="70"/>
    </row>
    <row r="106" spans="2:9" x14ac:dyDescent="0.25">
      <c r="B106" s="30"/>
      <c r="D106" s="75" t="s">
        <v>200</v>
      </c>
      <c r="E106" s="76" t="s">
        <v>188</v>
      </c>
      <c r="F106" s="154">
        <v>1027527.02</v>
      </c>
      <c r="G106" s="39">
        <v>858067</v>
      </c>
      <c r="I106" s="70"/>
    </row>
    <row r="107" spans="2:9" x14ac:dyDescent="0.25">
      <c r="B107" s="30"/>
      <c r="D107" s="75" t="s">
        <v>201</v>
      </c>
      <c r="E107" s="76" t="s">
        <v>188</v>
      </c>
      <c r="F107" s="154">
        <v>2146793.2400000002</v>
      </c>
      <c r="G107" s="39">
        <v>1201594</v>
      </c>
      <c r="I107" s="70"/>
    </row>
    <row r="108" spans="2:9" x14ac:dyDescent="0.25">
      <c r="B108" s="30"/>
      <c r="D108" s="75" t="s">
        <v>202</v>
      </c>
      <c r="E108" s="76" t="s">
        <v>188</v>
      </c>
      <c r="F108" s="154">
        <v>277052.09000000003</v>
      </c>
      <c r="G108" s="39">
        <v>889625</v>
      </c>
      <c r="I108" s="70"/>
    </row>
    <row r="109" spans="2:9" x14ac:dyDescent="0.25">
      <c r="B109" s="30"/>
      <c r="D109" s="75" t="s">
        <v>203</v>
      </c>
      <c r="E109" s="76" t="s">
        <v>188</v>
      </c>
      <c r="F109" s="154">
        <v>5732893.8799999999</v>
      </c>
      <c r="G109" s="39">
        <v>774052</v>
      </c>
      <c r="I109" s="70"/>
    </row>
    <row r="110" spans="2:9" x14ac:dyDescent="0.25">
      <c r="B110" s="30"/>
      <c r="D110" s="75" t="s">
        <v>204</v>
      </c>
      <c r="E110" s="76" t="s">
        <v>205</v>
      </c>
      <c r="F110" s="154">
        <v>375013.39</v>
      </c>
      <c r="G110" s="39">
        <v>491062</v>
      </c>
      <c r="I110" s="70"/>
    </row>
    <row r="111" spans="2:9" x14ac:dyDescent="0.25">
      <c r="B111" s="30"/>
      <c r="D111" s="75" t="s">
        <v>206</v>
      </c>
      <c r="E111" s="76" t="s">
        <v>188</v>
      </c>
      <c r="F111" s="154">
        <v>464258.13</v>
      </c>
      <c r="G111" s="39">
        <v>379991</v>
      </c>
      <c r="I111" s="70"/>
    </row>
    <row r="112" spans="2:9" x14ac:dyDescent="0.25">
      <c r="B112" s="30"/>
      <c r="D112" s="75" t="s">
        <v>207</v>
      </c>
      <c r="E112" s="76" t="s">
        <v>188</v>
      </c>
      <c r="F112" s="154">
        <v>49991.29</v>
      </c>
      <c r="G112" s="39">
        <v>49991</v>
      </c>
      <c r="I112" s="70"/>
    </row>
    <row r="113" spans="2:9" x14ac:dyDescent="0.25">
      <c r="B113" s="30"/>
      <c r="D113" s="75" t="s">
        <v>208</v>
      </c>
      <c r="E113" s="76" t="s">
        <v>209</v>
      </c>
      <c r="F113" s="154">
        <v>9745053.7400000002</v>
      </c>
      <c r="G113" s="39">
        <v>4295887</v>
      </c>
      <c r="I113" s="70"/>
    </row>
    <row r="114" spans="2:9" x14ac:dyDescent="0.25">
      <c r="B114" s="30"/>
      <c r="D114" s="75" t="s">
        <v>210</v>
      </c>
      <c r="E114" s="76" t="s">
        <v>211</v>
      </c>
      <c r="F114" s="154">
        <v>460152.48</v>
      </c>
      <c r="G114" s="39">
        <v>95732</v>
      </c>
      <c r="I114" s="70"/>
    </row>
    <row r="115" spans="2:9" x14ac:dyDescent="0.25">
      <c r="B115" s="30"/>
      <c r="D115" s="75" t="s">
        <v>266</v>
      </c>
      <c r="E115" s="76"/>
      <c r="F115" s="154">
        <v>72000</v>
      </c>
      <c r="G115" s="39"/>
      <c r="I115" s="70"/>
    </row>
    <row r="116" spans="2:9" x14ac:dyDescent="0.25">
      <c r="B116" s="30"/>
      <c r="D116" s="75" t="s">
        <v>212</v>
      </c>
      <c r="E116" s="76" t="s">
        <v>213</v>
      </c>
      <c r="F116" s="154">
        <v>72999.210000000006</v>
      </c>
      <c r="G116" s="156">
        <v>69000</v>
      </c>
      <c r="I116" s="70"/>
    </row>
    <row r="117" spans="2:9" x14ac:dyDescent="0.25">
      <c r="B117" s="30"/>
      <c r="D117" s="149" t="s">
        <v>265</v>
      </c>
      <c r="E117" s="76" t="s">
        <v>199</v>
      </c>
      <c r="F117" s="158">
        <v>33968.93</v>
      </c>
      <c r="G117" s="137"/>
      <c r="I117" s="70"/>
    </row>
    <row r="118" spans="2:9" x14ac:dyDescent="0.25">
      <c r="B118" s="30"/>
      <c r="D118" s="54"/>
      <c r="E118" s="75"/>
      <c r="F118" s="157"/>
      <c r="G118" s="77"/>
      <c r="H118" s="155"/>
      <c r="I118" s="70"/>
    </row>
    <row r="119" spans="2:9" s="43" customFormat="1" ht="15.75" thickBot="1" x14ac:dyDescent="0.3">
      <c r="B119" s="65"/>
      <c r="D119" s="66"/>
      <c r="E119" s="56" t="s">
        <v>214</v>
      </c>
      <c r="F119" s="95">
        <f>SUM(F96:F117)</f>
        <v>102239211.20999998</v>
      </c>
      <c r="G119" s="95">
        <f>SUM(G96:G117)</f>
        <v>60813854</v>
      </c>
      <c r="I119" s="68"/>
    </row>
    <row r="120" spans="2:9" s="43" customFormat="1" ht="15.75" thickTop="1" x14ac:dyDescent="0.25">
      <c r="B120" s="65"/>
      <c r="D120" s="66"/>
      <c r="E120" s="67"/>
      <c r="F120" s="56"/>
      <c r="G120" s="71"/>
      <c r="I120" s="68"/>
    </row>
    <row r="121" spans="2:9" s="43" customFormat="1" ht="28.5" customHeight="1" x14ac:dyDescent="0.25">
      <c r="B121" s="65"/>
      <c r="D121" s="227" t="s">
        <v>267</v>
      </c>
      <c r="E121" s="227"/>
      <c r="F121" s="227"/>
      <c r="G121" s="227"/>
      <c r="H121" s="227"/>
      <c r="I121" s="68"/>
    </row>
    <row r="122" spans="2:9" s="43" customFormat="1" x14ac:dyDescent="0.25">
      <c r="B122" s="65"/>
      <c r="D122" s="159"/>
      <c r="E122" s="160"/>
      <c r="F122" s="161"/>
      <c r="G122" s="162"/>
      <c r="H122" s="163"/>
      <c r="I122" s="68"/>
    </row>
    <row r="123" spans="2:9" s="43" customFormat="1" x14ac:dyDescent="0.25">
      <c r="B123" s="65"/>
      <c r="D123" s="164" t="s">
        <v>225</v>
      </c>
      <c r="E123" s="165" t="s">
        <v>268</v>
      </c>
      <c r="F123" s="165" t="s">
        <v>269</v>
      </c>
      <c r="G123" s="165" t="s">
        <v>226</v>
      </c>
      <c r="H123" s="163"/>
      <c r="I123" s="68"/>
    </row>
    <row r="124" spans="2:9" s="43" customFormat="1" x14ac:dyDescent="0.25">
      <c r="B124" s="65"/>
      <c r="D124" s="75" t="s">
        <v>202</v>
      </c>
      <c r="E124" s="166">
        <v>87859873</v>
      </c>
      <c r="F124" s="167">
        <v>89637744</v>
      </c>
      <c r="G124" s="166">
        <f>+F124-E124</f>
        <v>1777871</v>
      </c>
      <c r="H124" s="163"/>
      <c r="I124" s="149"/>
    </row>
    <row r="125" spans="2:9" s="43" customFormat="1" ht="16.5" customHeight="1" x14ac:dyDescent="0.25">
      <c r="B125" s="65"/>
      <c r="D125" s="75" t="s">
        <v>227</v>
      </c>
      <c r="E125" s="166">
        <v>7000000</v>
      </c>
      <c r="F125" s="167">
        <v>81800000</v>
      </c>
      <c r="G125" s="166">
        <f t="shared" ref="G125:G130" si="0">+F125-E125</f>
        <v>74800000</v>
      </c>
      <c r="H125" s="163"/>
      <c r="I125" s="149"/>
    </row>
    <row r="126" spans="2:9" s="43" customFormat="1" x14ac:dyDescent="0.25">
      <c r="B126" s="65"/>
      <c r="D126" s="75" t="s">
        <v>228</v>
      </c>
      <c r="E126" s="166">
        <v>349999981</v>
      </c>
      <c r="F126" s="167">
        <v>289999966</v>
      </c>
      <c r="G126" s="166">
        <f t="shared" si="0"/>
        <v>-60000015</v>
      </c>
      <c r="H126" s="163"/>
      <c r="I126" s="149"/>
    </row>
    <row r="127" spans="2:9" s="43" customFormat="1" x14ac:dyDescent="0.25">
      <c r="B127" s="65"/>
      <c r="D127" s="75" t="s">
        <v>229</v>
      </c>
      <c r="E127" s="166">
        <v>47000000</v>
      </c>
      <c r="F127" s="167">
        <v>47000000</v>
      </c>
      <c r="G127" s="166">
        <f t="shared" si="0"/>
        <v>0</v>
      </c>
      <c r="H127" s="163"/>
      <c r="I127" s="149"/>
    </row>
    <row r="128" spans="2:9" s="43" customFormat="1" x14ac:dyDescent="0.25">
      <c r="B128" s="65"/>
      <c r="D128" s="75" t="s">
        <v>230</v>
      </c>
      <c r="E128" s="166">
        <v>359000001</v>
      </c>
      <c r="F128" s="167">
        <v>329999997</v>
      </c>
      <c r="G128" s="166">
        <f t="shared" si="0"/>
        <v>-29000004</v>
      </c>
      <c r="H128" s="163"/>
      <c r="I128" s="149"/>
    </row>
    <row r="129" spans="2:9" s="43" customFormat="1" x14ac:dyDescent="0.25">
      <c r="B129" s="65"/>
      <c r="D129" s="75" t="s">
        <v>231</v>
      </c>
      <c r="E129" s="166">
        <v>205338663</v>
      </c>
      <c r="F129" s="167">
        <v>210453889</v>
      </c>
      <c r="G129" s="166">
        <f t="shared" si="0"/>
        <v>5115226</v>
      </c>
      <c r="H129" s="163"/>
      <c r="I129" s="149"/>
    </row>
    <row r="130" spans="2:9" s="43" customFormat="1" x14ac:dyDescent="0.25">
      <c r="B130" s="65"/>
      <c r="D130" s="75" t="s">
        <v>232</v>
      </c>
      <c r="E130" s="168">
        <v>65000000</v>
      </c>
      <c r="F130" s="169">
        <v>66499992</v>
      </c>
      <c r="G130" s="168">
        <f t="shared" si="0"/>
        <v>1499992</v>
      </c>
      <c r="H130" s="163"/>
      <c r="I130" s="149"/>
    </row>
    <row r="131" spans="2:9" s="43" customFormat="1" x14ac:dyDescent="0.25">
      <c r="B131" s="65"/>
      <c r="D131" s="159"/>
      <c r="E131" s="160"/>
      <c r="F131" s="161"/>
      <c r="G131" s="162"/>
      <c r="H131" s="163"/>
    </row>
    <row r="132" spans="2:9" s="43" customFormat="1" ht="15.75" thickBot="1" x14ac:dyDescent="0.3">
      <c r="B132" s="65"/>
      <c r="D132" s="159"/>
      <c r="E132" s="170">
        <f>SUM(E124:E131)</f>
        <v>1121198518</v>
      </c>
      <c r="F132" s="170">
        <f>SUM(F124:F131)</f>
        <v>1115391588</v>
      </c>
      <c r="G132" s="170">
        <f>SUM(G124:G131)</f>
        <v>-5806930</v>
      </c>
      <c r="H132" s="163"/>
      <c r="I132" s="68"/>
    </row>
    <row r="133" spans="2:9" s="43" customFormat="1" ht="15.75" thickTop="1" x14ac:dyDescent="0.25">
      <c r="B133" s="65"/>
      <c r="D133" s="159"/>
      <c r="E133" s="160"/>
      <c r="F133" s="161"/>
      <c r="G133" s="162"/>
      <c r="H133" s="163"/>
      <c r="I133" s="68"/>
    </row>
    <row r="134" spans="2:9" x14ac:dyDescent="0.25">
      <c r="B134" s="12" t="s">
        <v>41</v>
      </c>
      <c r="C134" s="5"/>
      <c r="D134" s="206" t="s">
        <v>246</v>
      </c>
      <c r="E134" s="206"/>
      <c r="F134" s="206"/>
      <c r="G134" s="206"/>
      <c r="H134" s="206"/>
    </row>
    <row r="135" spans="2:9" x14ac:dyDescent="0.25">
      <c r="B135" s="5"/>
    </row>
    <row r="136" spans="2:9" ht="25.5" x14ac:dyDescent="0.25">
      <c r="B136" s="9" t="s">
        <v>40</v>
      </c>
      <c r="D136" s="214" t="s">
        <v>40</v>
      </c>
      <c r="E136" s="214"/>
      <c r="F136" s="214"/>
      <c r="G136" s="214"/>
      <c r="H136" s="214"/>
    </row>
    <row r="137" spans="2:9" x14ac:dyDescent="0.25">
      <c r="E137" s="34"/>
      <c r="F137" s="4"/>
    </row>
    <row r="138" spans="2:9" x14ac:dyDescent="0.25">
      <c r="F138" s="61">
        <v>2023</v>
      </c>
      <c r="G138" s="61">
        <v>2022</v>
      </c>
    </row>
    <row r="139" spans="2:9" x14ac:dyDescent="0.25">
      <c r="B139" s="4" t="s">
        <v>77</v>
      </c>
      <c r="C139" s="4"/>
      <c r="D139" s="1" t="s">
        <v>270</v>
      </c>
      <c r="E139" s="34"/>
      <c r="F139" s="96">
        <v>6471484.54</v>
      </c>
      <c r="G139" s="96">
        <v>12585938</v>
      </c>
    </row>
    <row r="140" spans="2:9" x14ac:dyDescent="0.25">
      <c r="B140" s="4" t="s">
        <v>78</v>
      </c>
      <c r="D140" s="1" t="s">
        <v>138</v>
      </c>
      <c r="F140" s="97">
        <v>33193803</v>
      </c>
      <c r="G140" s="97">
        <v>23428170</v>
      </c>
    </row>
    <row r="141" spans="2:9" x14ac:dyDescent="0.25">
      <c r="B141" s="4" t="s">
        <v>83</v>
      </c>
      <c r="D141" s="1" t="s">
        <v>271</v>
      </c>
      <c r="F141" s="98">
        <v>54232</v>
      </c>
      <c r="G141" s="98">
        <v>-1070</v>
      </c>
    </row>
    <row r="142" spans="2:9" x14ac:dyDescent="0.25">
      <c r="B142" s="4" t="s">
        <v>84</v>
      </c>
      <c r="D142" s="1" t="s">
        <v>139</v>
      </c>
      <c r="F142" s="97">
        <v>342754</v>
      </c>
      <c r="G142" s="97">
        <v>444705</v>
      </c>
    </row>
    <row r="143" spans="2:9" x14ac:dyDescent="0.25">
      <c r="B143" s="4" t="s">
        <v>85</v>
      </c>
      <c r="D143" s="1" t="s">
        <v>140</v>
      </c>
      <c r="F143" s="97">
        <v>29199771</v>
      </c>
      <c r="G143" s="97">
        <v>19688536</v>
      </c>
    </row>
    <row r="144" spans="2:9" x14ac:dyDescent="0.25">
      <c r="B144" s="4" t="s">
        <v>86</v>
      </c>
      <c r="D144" s="1" t="s">
        <v>141</v>
      </c>
      <c r="F144" s="99">
        <v>198013427</v>
      </c>
      <c r="G144" s="99">
        <v>103980329</v>
      </c>
    </row>
    <row r="145" spans="2:8" x14ac:dyDescent="0.25">
      <c r="B145" s="4" t="s">
        <v>87</v>
      </c>
      <c r="D145" s="1"/>
      <c r="F145" s="98">
        <f>SUM(F139:F144)</f>
        <v>267275471.53999999</v>
      </c>
      <c r="G145" s="91">
        <f>SUM(G139:G144)</f>
        <v>160126608</v>
      </c>
    </row>
    <row r="146" spans="2:8" ht="15" customHeight="1" x14ac:dyDescent="0.25">
      <c r="B146" s="4" t="s">
        <v>88</v>
      </c>
      <c r="D146" s="15" t="s">
        <v>142</v>
      </c>
      <c r="E146" s="15"/>
      <c r="F146" s="171">
        <v>30326135</v>
      </c>
      <c r="G146" s="100">
        <v>-11078477</v>
      </c>
      <c r="H146" s="15"/>
    </row>
    <row r="147" spans="2:8" ht="15.75" thickBot="1" x14ac:dyDescent="0.3">
      <c r="B147" s="31" t="s">
        <v>89</v>
      </c>
      <c r="F147" s="115">
        <f>+F145+F146</f>
        <v>297601606.53999996</v>
      </c>
      <c r="G147" s="94">
        <f>+G145+G146</f>
        <v>149048131</v>
      </c>
      <c r="H147" s="17"/>
    </row>
    <row r="148" spans="2:8" ht="15.75" thickTop="1" x14ac:dyDescent="0.25">
      <c r="F148" s="172"/>
    </row>
    <row r="149" spans="2:8" x14ac:dyDescent="0.25">
      <c r="B149" s="12" t="s">
        <v>90</v>
      </c>
      <c r="C149" s="12"/>
      <c r="D149" s="213" t="s">
        <v>217</v>
      </c>
      <c r="E149" s="213"/>
      <c r="F149" s="213"/>
      <c r="G149" s="213"/>
      <c r="H149" s="213"/>
    </row>
    <row r="150" spans="2:8" x14ac:dyDescent="0.25">
      <c r="B150" s="12"/>
    </row>
    <row r="151" spans="2:8" ht="25.5" x14ac:dyDescent="0.25">
      <c r="B151" s="4" t="s">
        <v>42</v>
      </c>
      <c r="D151" s="211" t="s">
        <v>42</v>
      </c>
      <c r="E151" s="211"/>
      <c r="F151" s="211"/>
      <c r="G151" s="211"/>
      <c r="H151" s="211"/>
    </row>
    <row r="152" spans="2:8" x14ac:dyDescent="0.25">
      <c r="B152" s="16"/>
      <c r="F152" s="61">
        <v>2023</v>
      </c>
      <c r="G152" s="61">
        <v>2022</v>
      </c>
    </row>
    <row r="153" spans="2:8" x14ac:dyDescent="0.25">
      <c r="B153" s="4" t="s">
        <v>91</v>
      </c>
      <c r="C153" s="4"/>
      <c r="D153" s="1" t="s">
        <v>143</v>
      </c>
      <c r="E153" s="34"/>
      <c r="F153" s="96">
        <v>580316</v>
      </c>
      <c r="G153" s="96">
        <v>184624</v>
      </c>
    </row>
    <row r="154" spans="2:8" x14ac:dyDescent="0.25">
      <c r="B154" s="4" t="s">
        <v>92</v>
      </c>
      <c r="D154" s="1" t="s">
        <v>144</v>
      </c>
      <c r="F154" s="97">
        <v>129916286</v>
      </c>
      <c r="G154" s="97">
        <v>56685548</v>
      </c>
    </row>
    <row r="155" spans="2:8" x14ac:dyDescent="0.25">
      <c r="B155" s="4" t="s">
        <v>94</v>
      </c>
      <c r="D155" s="1" t="s">
        <v>145</v>
      </c>
      <c r="F155" s="97">
        <v>1789902</v>
      </c>
      <c r="G155" s="97">
        <v>1351507</v>
      </c>
    </row>
    <row r="156" spans="2:8" ht="15.75" thickBot="1" x14ac:dyDescent="0.3">
      <c r="B156" s="4" t="s">
        <v>93</v>
      </c>
      <c r="F156" s="115">
        <f>SUM(F153:F155)</f>
        <v>132286504</v>
      </c>
      <c r="G156" s="94">
        <f>SUM(G153:G155)</f>
        <v>58221679</v>
      </c>
    </row>
    <row r="157" spans="2:8" ht="15.75" thickTop="1" x14ac:dyDescent="0.25">
      <c r="B157" s="4"/>
      <c r="F157" s="39"/>
    </row>
    <row r="158" spans="2:8" x14ac:dyDescent="0.25">
      <c r="B158" s="4"/>
      <c r="D158" s="213" t="s">
        <v>215</v>
      </c>
      <c r="E158" s="213"/>
      <c r="F158" s="213"/>
      <c r="G158" s="213"/>
      <c r="H158" s="213"/>
    </row>
    <row r="159" spans="2:8" x14ac:dyDescent="0.25">
      <c r="B159" s="4"/>
      <c r="F159" s="39"/>
    </row>
    <row r="160" spans="2:8" ht="15" customHeight="1" x14ac:dyDescent="0.25">
      <c r="B160" s="4"/>
      <c r="D160" s="230" t="s">
        <v>272</v>
      </c>
      <c r="E160" s="230"/>
      <c r="F160" s="230"/>
      <c r="G160" s="230"/>
      <c r="H160" s="230"/>
    </row>
    <row r="161" spans="2:11" x14ac:dyDescent="0.25">
      <c r="B161" s="4"/>
      <c r="D161" s="230"/>
      <c r="E161" s="230"/>
      <c r="F161" s="230"/>
      <c r="G161" s="230"/>
      <c r="H161" s="230"/>
    </row>
    <row r="162" spans="2:11" x14ac:dyDescent="0.25">
      <c r="B162" s="4"/>
      <c r="D162" s="230"/>
      <c r="E162" s="230"/>
      <c r="F162" s="230"/>
      <c r="G162" s="230"/>
      <c r="H162" s="230"/>
    </row>
    <row r="163" spans="2:11" x14ac:dyDescent="0.25">
      <c r="B163" s="4"/>
      <c r="D163" s="72"/>
      <c r="E163" s="72"/>
      <c r="F163" s="72"/>
      <c r="G163" s="72"/>
      <c r="H163" s="72"/>
    </row>
    <row r="164" spans="2:11" ht="22.5" customHeight="1" x14ac:dyDescent="0.25">
      <c r="B164" s="4"/>
      <c r="D164" s="211" t="s">
        <v>242</v>
      </c>
      <c r="E164" s="211"/>
      <c r="F164" s="211"/>
      <c r="G164" s="211"/>
      <c r="H164" s="211"/>
    </row>
    <row r="165" spans="2:11" x14ac:dyDescent="0.25">
      <c r="B165" s="4"/>
      <c r="F165" s="39"/>
    </row>
    <row r="166" spans="2:11" x14ac:dyDescent="0.25">
      <c r="B166" s="12" t="s">
        <v>74</v>
      </c>
      <c r="C166" s="5"/>
      <c r="D166" s="213" t="s">
        <v>216</v>
      </c>
      <c r="E166" s="213"/>
      <c r="F166" s="213"/>
      <c r="G166" s="213"/>
      <c r="H166" s="213"/>
    </row>
    <row r="168" spans="2:11" ht="25.5" x14ac:dyDescent="0.25">
      <c r="B168" s="4" t="s">
        <v>43</v>
      </c>
      <c r="D168" s="211" t="s">
        <v>43</v>
      </c>
      <c r="E168" s="211"/>
      <c r="F168" s="211"/>
      <c r="G168" s="211"/>
      <c r="H168" s="211"/>
    </row>
    <row r="169" spans="2:11" x14ac:dyDescent="0.25">
      <c r="B169" s="4"/>
      <c r="D169" s="52"/>
      <c r="E169" s="52"/>
      <c r="F169" s="52"/>
      <c r="G169" s="52"/>
      <c r="H169" s="52"/>
    </row>
    <row r="170" spans="2:11" x14ac:dyDescent="0.25">
      <c r="B170" s="4"/>
      <c r="F170" s="61">
        <v>2023</v>
      </c>
      <c r="G170" s="61">
        <v>2022</v>
      </c>
    </row>
    <row r="171" spans="2:11" x14ac:dyDescent="0.25">
      <c r="B171" s="4" t="s">
        <v>101</v>
      </c>
      <c r="D171" s="138" t="s">
        <v>146</v>
      </c>
      <c r="E171" s="139"/>
      <c r="F171" s="96">
        <v>6479008136</v>
      </c>
      <c r="G171" s="106">
        <f>5094894182+237439072+290601288</f>
        <v>5622934542</v>
      </c>
      <c r="H171" s="116"/>
      <c r="I171" s="149"/>
      <c r="J171" s="136"/>
      <c r="K171" s="136"/>
    </row>
    <row r="172" spans="2:11" x14ac:dyDescent="0.25">
      <c r="B172" s="4" t="s">
        <v>100</v>
      </c>
      <c r="D172" s="138" t="s">
        <v>147</v>
      </c>
      <c r="E172" s="139"/>
      <c r="F172" s="96">
        <v>209001737</v>
      </c>
      <c r="G172" s="106">
        <v>150106613</v>
      </c>
      <c r="H172" s="140"/>
      <c r="I172" s="149"/>
      <c r="J172" s="136"/>
      <c r="K172" s="136"/>
    </row>
    <row r="173" spans="2:11" x14ac:dyDescent="0.25">
      <c r="B173" s="4" t="s">
        <v>98</v>
      </c>
      <c r="C173" s="4"/>
      <c r="D173" s="138" t="s">
        <v>148</v>
      </c>
      <c r="E173" s="141"/>
      <c r="F173" s="96">
        <v>39129919</v>
      </c>
      <c r="G173" s="106">
        <v>31057689</v>
      </c>
      <c r="H173" s="140"/>
      <c r="I173" s="149"/>
      <c r="J173" s="136"/>
      <c r="K173" s="136"/>
    </row>
    <row r="174" spans="2:11" x14ac:dyDescent="0.25">
      <c r="B174" s="4" t="s">
        <v>95</v>
      </c>
      <c r="C174" s="4"/>
      <c r="D174" s="138" t="s">
        <v>131</v>
      </c>
      <c r="E174" s="141"/>
      <c r="F174" s="96">
        <v>35802283</v>
      </c>
      <c r="G174" s="106">
        <v>32584018</v>
      </c>
      <c r="H174" s="140"/>
      <c r="I174" s="149"/>
      <c r="J174" s="136"/>
      <c r="K174" s="136"/>
    </row>
    <row r="175" spans="2:11" x14ac:dyDescent="0.25">
      <c r="B175" s="4" t="s">
        <v>97</v>
      </c>
      <c r="D175" s="138" t="s">
        <v>149</v>
      </c>
      <c r="E175" s="139"/>
      <c r="F175" s="96">
        <v>399255091</v>
      </c>
      <c r="G175" s="106">
        <v>325942740</v>
      </c>
      <c r="H175" s="140"/>
      <c r="I175" s="149"/>
      <c r="J175" s="136"/>
      <c r="K175" s="136"/>
    </row>
    <row r="176" spans="2:11" x14ac:dyDescent="0.25">
      <c r="B176" s="4" t="s">
        <v>96</v>
      </c>
      <c r="D176" s="138" t="s">
        <v>150</v>
      </c>
      <c r="E176" s="139"/>
      <c r="F176" s="96">
        <v>34818345</v>
      </c>
      <c r="G176" s="106">
        <v>26537111</v>
      </c>
      <c r="H176" s="140"/>
      <c r="I176" s="149"/>
      <c r="J176" s="136"/>
      <c r="K176" s="136"/>
    </row>
    <row r="177" spans="2:11" x14ac:dyDescent="0.25">
      <c r="B177" s="4" t="s">
        <v>99</v>
      </c>
      <c r="D177" s="138" t="s">
        <v>151</v>
      </c>
      <c r="E177" s="139"/>
      <c r="F177" s="96">
        <v>7713672</v>
      </c>
      <c r="G177" s="106">
        <v>12119921</v>
      </c>
      <c r="H177" s="140"/>
      <c r="I177" s="149"/>
      <c r="J177" s="136"/>
      <c r="K177" s="136"/>
    </row>
    <row r="178" spans="2:11" x14ac:dyDescent="0.25">
      <c r="B178" s="4"/>
      <c r="D178" s="138" t="s">
        <v>177</v>
      </c>
      <c r="E178" s="139"/>
      <c r="F178" s="96">
        <v>10503937</v>
      </c>
      <c r="G178" s="106">
        <v>23958882</v>
      </c>
      <c r="H178" s="140"/>
      <c r="I178" s="149"/>
      <c r="J178" s="136"/>
      <c r="K178" s="136"/>
    </row>
    <row r="179" spans="2:11" x14ac:dyDescent="0.25">
      <c r="B179" s="4"/>
      <c r="D179" s="138" t="s">
        <v>182</v>
      </c>
      <c r="E179" s="139"/>
      <c r="F179" s="111">
        <v>4866995</v>
      </c>
      <c r="G179" s="107">
        <v>4866995</v>
      </c>
      <c r="H179" s="140"/>
      <c r="I179" s="149"/>
      <c r="J179" s="136"/>
      <c r="K179" s="136"/>
    </row>
    <row r="180" spans="2:11" x14ac:dyDescent="0.25">
      <c r="B180" s="4" t="s">
        <v>102</v>
      </c>
      <c r="D180" s="142"/>
      <c r="E180" s="139"/>
      <c r="F180" s="98">
        <f>SUM(F171:F179)</f>
        <v>7220100115</v>
      </c>
      <c r="G180" s="98">
        <f>SUM(G171:G179)</f>
        <v>6230108511</v>
      </c>
      <c r="H180" s="140"/>
      <c r="I180" s="149"/>
      <c r="J180" s="136"/>
      <c r="K180" s="136"/>
    </row>
    <row r="181" spans="2:11" x14ac:dyDescent="0.25">
      <c r="B181" s="4" t="s">
        <v>103</v>
      </c>
      <c r="D181" s="138" t="s">
        <v>173</v>
      </c>
      <c r="E181" s="139"/>
      <c r="F181" s="99">
        <v>-1473640911</v>
      </c>
      <c r="G181" s="99">
        <v>-1317841203</v>
      </c>
      <c r="H181" s="140"/>
      <c r="I181" s="149"/>
      <c r="J181" s="136"/>
      <c r="K181" s="136"/>
    </row>
    <row r="182" spans="2:11" x14ac:dyDescent="0.25">
      <c r="B182" s="4" t="s">
        <v>104</v>
      </c>
      <c r="D182" s="140"/>
      <c r="E182" s="139"/>
      <c r="F182" s="112">
        <f>+F180+F181</f>
        <v>5746459204</v>
      </c>
      <c r="G182" s="112">
        <f>+G180+G181</f>
        <v>4912267308</v>
      </c>
      <c r="H182" s="140"/>
      <c r="I182" s="149"/>
      <c r="J182" s="136"/>
      <c r="K182" s="136"/>
    </row>
    <row r="183" spans="2:11" x14ac:dyDescent="0.25">
      <c r="B183" s="4"/>
      <c r="D183" s="142"/>
      <c r="E183" s="139"/>
      <c r="F183" s="113"/>
      <c r="G183" s="114"/>
      <c r="H183" s="140"/>
      <c r="I183" s="149"/>
      <c r="J183" s="136"/>
      <c r="K183" s="136"/>
    </row>
    <row r="184" spans="2:11" x14ac:dyDescent="0.25">
      <c r="B184" s="4" t="s">
        <v>105</v>
      </c>
      <c r="C184" s="4"/>
      <c r="D184" s="138" t="s">
        <v>174</v>
      </c>
      <c r="E184" s="143" t="s">
        <v>178</v>
      </c>
      <c r="F184" s="97">
        <v>1628172088</v>
      </c>
      <c r="G184" s="97">
        <v>1584465000</v>
      </c>
      <c r="H184" s="140"/>
      <c r="I184" s="149"/>
      <c r="J184" s="136"/>
      <c r="K184" s="136"/>
    </row>
    <row r="185" spans="2:11" x14ac:dyDescent="0.25">
      <c r="B185" s="4" t="s">
        <v>108</v>
      </c>
      <c r="D185" s="138" t="s">
        <v>175</v>
      </c>
      <c r="E185" s="139"/>
      <c r="F185" s="97">
        <v>74079901</v>
      </c>
      <c r="G185" s="97">
        <v>74079901</v>
      </c>
      <c r="H185" s="140"/>
      <c r="I185" s="149"/>
      <c r="J185" s="136"/>
      <c r="K185" s="136"/>
    </row>
    <row r="186" spans="2:11" x14ac:dyDescent="0.25">
      <c r="B186" s="4" t="s">
        <v>106</v>
      </c>
      <c r="D186" s="138" t="s">
        <v>176</v>
      </c>
      <c r="E186" s="139"/>
      <c r="F186" s="99">
        <v>0</v>
      </c>
      <c r="G186" s="99">
        <v>38435801</v>
      </c>
      <c r="H186" s="140"/>
      <c r="I186" s="149"/>
      <c r="J186" s="136"/>
      <c r="K186" s="136"/>
    </row>
    <row r="187" spans="2:11" x14ac:dyDescent="0.25">
      <c r="B187" s="4"/>
      <c r="D187" s="138"/>
      <c r="E187" s="139"/>
      <c r="F187" s="109">
        <f>SUM(F184:F186)</f>
        <v>1702251989</v>
      </c>
      <c r="G187" s="109">
        <f>SUM(G184:G186)</f>
        <v>1696980702</v>
      </c>
      <c r="H187" s="140"/>
      <c r="I187" s="149"/>
      <c r="J187" s="136"/>
      <c r="K187" s="136"/>
    </row>
    <row r="188" spans="2:11" ht="15.75" thickBot="1" x14ac:dyDescent="0.3">
      <c r="B188" s="4" t="s">
        <v>107</v>
      </c>
      <c r="D188" s="144" t="s">
        <v>181</v>
      </c>
      <c r="E188" s="141"/>
      <c r="F188" s="115">
        <f>+F182+F184+F185+F186</f>
        <v>7448711193</v>
      </c>
      <c r="G188" s="115">
        <f>+G182+G184+G185+G186</f>
        <v>6609248010</v>
      </c>
      <c r="H188" s="116"/>
      <c r="I188" s="149"/>
      <c r="J188" s="136"/>
      <c r="K188" s="136"/>
    </row>
    <row r="189" spans="2:11" ht="15.75" thickTop="1" x14ac:dyDescent="0.25">
      <c r="D189" s="140"/>
      <c r="E189" s="139"/>
      <c r="F189" s="116"/>
      <c r="G189" s="116"/>
      <c r="H189" s="140"/>
      <c r="I189" s="149"/>
      <c r="J189" s="136"/>
      <c r="K189" s="136"/>
    </row>
    <row r="190" spans="2:11" ht="29.25" customHeight="1" x14ac:dyDescent="0.25">
      <c r="D190" s="138" t="s">
        <v>179</v>
      </c>
      <c r="E190" s="139"/>
      <c r="F190" s="96">
        <v>155916528</v>
      </c>
      <c r="G190" s="96">
        <v>112209440</v>
      </c>
      <c r="H190" s="140"/>
      <c r="I190" s="149"/>
      <c r="J190" s="136"/>
      <c r="K190" s="136"/>
    </row>
    <row r="191" spans="2:11" x14ac:dyDescent="0.25">
      <c r="D191" s="138" t="s">
        <v>180</v>
      </c>
      <c r="E191" s="139"/>
      <c r="F191" s="99">
        <v>1472255560</v>
      </c>
      <c r="G191" s="99">
        <v>1472255560</v>
      </c>
      <c r="H191" s="140"/>
      <c r="I191" s="140"/>
      <c r="J191" s="140"/>
      <c r="K191" s="140"/>
    </row>
    <row r="192" spans="2:11" x14ac:dyDescent="0.25">
      <c r="D192" s="140"/>
      <c r="E192" s="139"/>
      <c r="F192" s="97"/>
      <c r="G192" s="97"/>
      <c r="H192" s="140"/>
      <c r="I192" s="140"/>
      <c r="J192" s="140"/>
      <c r="K192" s="140"/>
    </row>
    <row r="193" spans="2:11" ht="15.75" thickBot="1" x14ac:dyDescent="0.3">
      <c r="D193" s="140"/>
      <c r="E193" s="145" t="s">
        <v>178</v>
      </c>
      <c r="F193" s="110">
        <f>SUM(F190:F192)</f>
        <v>1628172088</v>
      </c>
      <c r="G193" s="110">
        <f>SUM(G190:G192)</f>
        <v>1584465000</v>
      </c>
      <c r="H193" s="140"/>
      <c r="I193" s="140"/>
      <c r="J193" s="140"/>
      <c r="K193" s="140"/>
    </row>
    <row r="194" spans="2:11" ht="15.75" thickTop="1" x14ac:dyDescent="0.25">
      <c r="D194" s="140"/>
      <c r="E194" s="139"/>
      <c r="F194" s="140"/>
      <c r="G194" s="140"/>
      <c r="H194" s="140"/>
      <c r="I194" s="140"/>
      <c r="J194" s="140"/>
      <c r="K194" s="140"/>
    </row>
    <row r="195" spans="2:11" ht="15" customHeight="1" x14ac:dyDescent="0.25">
      <c r="D195" s="215" t="s">
        <v>273</v>
      </c>
      <c r="E195" s="215"/>
      <c r="F195" s="215"/>
      <c r="G195" s="215"/>
      <c r="H195" s="215"/>
      <c r="I195" s="140"/>
      <c r="J195" s="140"/>
      <c r="K195" s="140"/>
    </row>
    <row r="196" spans="2:11" ht="24" customHeight="1" x14ac:dyDescent="0.25">
      <c r="D196" s="215"/>
      <c r="E196" s="215"/>
      <c r="F196" s="215"/>
      <c r="G196" s="215"/>
      <c r="H196" s="215"/>
      <c r="I196" s="140"/>
      <c r="J196" s="140"/>
      <c r="K196" s="140"/>
    </row>
    <row r="197" spans="2:11" x14ac:dyDescent="0.25">
      <c r="D197" s="140"/>
      <c r="E197" s="139"/>
      <c r="F197" s="140"/>
      <c r="G197" s="140"/>
      <c r="H197" s="140"/>
      <c r="I197" s="140"/>
      <c r="J197" s="140"/>
      <c r="K197" s="140"/>
    </row>
    <row r="198" spans="2:11" ht="25.5" x14ac:dyDescent="0.25">
      <c r="B198" s="9" t="s">
        <v>44</v>
      </c>
      <c r="D198" s="214" t="s">
        <v>264</v>
      </c>
      <c r="E198" s="214"/>
      <c r="F198" s="214"/>
      <c r="G198" s="214"/>
      <c r="H198" s="214"/>
    </row>
    <row r="199" spans="2:11" x14ac:dyDescent="0.25">
      <c r="B199" s="9"/>
      <c r="D199" s="51"/>
      <c r="E199" s="51"/>
      <c r="F199" s="51"/>
      <c r="G199" s="51"/>
      <c r="H199" s="51"/>
    </row>
    <row r="200" spans="2:11" x14ac:dyDescent="0.25">
      <c r="B200" s="9"/>
      <c r="D200" s="206" t="s">
        <v>224</v>
      </c>
      <c r="E200" s="206"/>
      <c r="F200" s="206"/>
      <c r="G200" s="206"/>
      <c r="H200" s="206"/>
    </row>
    <row r="201" spans="2:11" x14ac:dyDescent="0.25">
      <c r="B201" s="9"/>
      <c r="D201" s="51"/>
      <c r="E201" s="51"/>
      <c r="F201" s="51"/>
      <c r="G201" s="51"/>
      <c r="H201" s="51"/>
    </row>
    <row r="202" spans="2:11" ht="39" customHeight="1" x14ac:dyDescent="0.25">
      <c r="B202" s="9"/>
      <c r="D202" s="229" t="s">
        <v>274</v>
      </c>
      <c r="E202" s="229"/>
      <c r="F202" s="229"/>
      <c r="G202" s="229"/>
      <c r="H202" s="229"/>
    </row>
    <row r="203" spans="2:11" x14ac:dyDescent="0.25">
      <c r="B203" s="9"/>
      <c r="D203" s="50"/>
      <c r="E203" s="50"/>
      <c r="F203" s="50"/>
      <c r="G203" s="50"/>
      <c r="H203" s="50"/>
    </row>
    <row r="204" spans="2:11" x14ac:dyDescent="0.25">
      <c r="B204" s="12" t="s">
        <v>59</v>
      </c>
      <c r="C204" s="5"/>
      <c r="D204" s="206" t="s">
        <v>218</v>
      </c>
      <c r="E204" s="206"/>
      <c r="F204" s="206"/>
      <c r="G204" s="206"/>
      <c r="H204" s="206"/>
    </row>
    <row r="205" spans="2:11" x14ac:dyDescent="0.25">
      <c r="F205" s="61">
        <v>2023</v>
      </c>
      <c r="G205" s="61">
        <v>2022</v>
      </c>
    </row>
    <row r="206" spans="2:11" x14ac:dyDescent="0.25">
      <c r="D206" s="108" t="s">
        <v>220</v>
      </c>
      <c r="E206" s="135"/>
      <c r="F206" s="96">
        <v>9660254</v>
      </c>
      <c r="G206" s="96">
        <v>8096427</v>
      </c>
    </row>
    <row r="207" spans="2:11" x14ac:dyDescent="0.25">
      <c r="B207" s="4" t="s">
        <v>109</v>
      </c>
      <c r="C207" s="4"/>
      <c r="D207" s="108" t="s">
        <v>152</v>
      </c>
      <c r="E207" s="135"/>
      <c r="F207" s="96">
        <v>175474907</v>
      </c>
      <c r="G207" s="96">
        <v>122577399</v>
      </c>
    </row>
    <row r="208" spans="2:11" x14ac:dyDescent="0.25">
      <c r="B208" s="4" t="s">
        <v>110</v>
      </c>
      <c r="D208" s="108" t="s">
        <v>247</v>
      </c>
      <c r="E208" s="135"/>
      <c r="F208" s="96">
        <f>51816800+11318339</f>
        <v>63135139</v>
      </c>
      <c r="G208" s="96">
        <v>46236428</v>
      </c>
    </row>
    <row r="209" spans="2:8" x14ac:dyDescent="0.25">
      <c r="B209" s="4"/>
      <c r="D209" s="108" t="s">
        <v>249</v>
      </c>
      <c r="E209" s="135"/>
      <c r="F209" s="96">
        <v>12487996</v>
      </c>
      <c r="G209" s="96">
        <v>21428176</v>
      </c>
    </row>
    <row r="210" spans="2:8" x14ac:dyDescent="0.25">
      <c r="B210" s="4" t="s">
        <v>111</v>
      </c>
      <c r="C210" s="4"/>
      <c r="D210" s="108" t="s">
        <v>248</v>
      </c>
      <c r="E210" s="135"/>
      <c r="F210" s="111">
        <f>1562890+15813766</f>
        <v>17376656</v>
      </c>
      <c r="G210" s="111">
        <f>1433632+20319108</f>
        <v>21752740</v>
      </c>
    </row>
    <row r="211" spans="2:8" ht="15.75" thickBot="1" x14ac:dyDescent="0.3">
      <c r="B211" s="4" t="s">
        <v>121</v>
      </c>
      <c r="D211" s="92"/>
      <c r="E211" s="135"/>
      <c r="F211" s="115">
        <f>SUM(F206:F210)</f>
        <v>278134952</v>
      </c>
      <c r="G211" s="94">
        <f>SUM(G206:G210)</f>
        <v>220091170</v>
      </c>
    </row>
    <row r="212" spans="2:8" ht="15.75" thickTop="1" x14ac:dyDescent="0.25">
      <c r="D212" s="92"/>
      <c r="E212" s="135"/>
      <c r="F212" s="116"/>
      <c r="G212" s="92"/>
    </row>
    <row r="213" spans="2:8" x14ac:dyDescent="0.25">
      <c r="B213" s="12" t="s">
        <v>60</v>
      </c>
      <c r="C213" s="5"/>
      <c r="D213" s="226" t="s">
        <v>219</v>
      </c>
      <c r="E213" s="226"/>
      <c r="F213" s="226"/>
      <c r="G213" s="226"/>
    </row>
    <row r="214" spans="2:8" x14ac:dyDescent="0.25">
      <c r="B214" s="4"/>
      <c r="D214" s="92"/>
      <c r="E214" s="135"/>
      <c r="F214" s="173">
        <v>2023</v>
      </c>
      <c r="G214" s="146">
        <v>2022</v>
      </c>
    </row>
    <row r="215" spans="2:8" x14ac:dyDescent="0.25">
      <c r="B215" s="1" t="s">
        <v>112</v>
      </c>
      <c r="D215" s="108" t="s">
        <v>221</v>
      </c>
      <c r="E215" s="135"/>
      <c r="F215" s="113">
        <v>170963220</v>
      </c>
      <c r="G215" s="113">
        <v>245030251</v>
      </c>
    </row>
    <row r="216" spans="2:8" x14ac:dyDescent="0.25">
      <c r="B216" s="1"/>
      <c r="D216" s="108" t="s">
        <v>257</v>
      </c>
      <c r="E216" s="135"/>
      <c r="F216" s="113">
        <v>135597306</v>
      </c>
      <c r="G216" s="113">
        <v>130025564</v>
      </c>
    </row>
    <row r="218" spans="2:8" x14ac:dyDescent="0.25">
      <c r="B218" s="12" t="s">
        <v>61</v>
      </c>
      <c r="C218" s="5"/>
      <c r="D218" s="213" t="s">
        <v>222</v>
      </c>
      <c r="E218" s="213"/>
      <c r="F218" s="213"/>
      <c r="G218" s="213"/>
    </row>
    <row r="219" spans="2:8" x14ac:dyDescent="0.25">
      <c r="B219" s="21"/>
    </row>
    <row r="220" spans="2:8" ht="38.25" x14ac:dyDescent="0.25">
      <c r="B220" s="4" t="s">
        <v>45</v>
      </c>
      <c r="D220" s="211" t="s">
        <v>275</v>
      </c>
      <c r="E220" s="211"/>
      <c r="F220" s="211"/>
      <c r="G220" s="211"/>
      <c r="H220" s="211"/>
    </row>
    <row r="221" spans="2:8" x14ac:dyDescent="0.25">
      <c r="B221" s="15"/>
    </row>
    <row r="222" spans="2:8" x14ac:dyDescent="0.25">
      <c r="B222" s="12" t="s">
        <v>62</v>
      </c>
      <c r="C222" s="5"/>
      <c r="D222" s="213" t="s">
        <v>62</v>
      </c>
      <c r="E222" s="213"/>
      <c r="F222" s="213"/>
      <c r="G222" s="213"/>
      <c r="H222" s="213"/>
    </row>
    <row r="223" spans="2:8" x14ac:dyDescent="0.25">
      <c r="B223" s="19"/>
    </row>
    <row r="224" spans="2:8" ht="25.5" x14ac:dyDescent="0.25">
      <c r="B224" s="4" t="s">
        <v>46</v>
      </c>
      <c r="D224" s="211" t="s">
        <v>46</v>
      </c>
      <c r="E224" s="211"/>
      <c r="F224" s="211"/>
      <c r="G224" s="211"/>
      <c r="H224" s="211"/>
    </row>
    <row r="225" spans="2:8" x14ac:dyDescent="0.25">
      <c r="B225" s="4"/>
      <c r="D225" s="52"/>
      <c r="E225" s="52"/>
      <c r="F225" s="52"/>
      <c r="G225" s="52"/>
      <c r="H225" s="52"/>
    </row>
    <row r="226" spans="2:8" x14ac:dyDescent="0.25">
      <c r="B226" s="22"/>
      <c r="F226" s="61">
        <v>2023</v>
      </c>
      <c r="G226" s="61">
        <v>2022</v>
      </c>
    </row>
    <row r="227" spans="2:8" x14ac:dyDescent="0.25">
      <c r="B227" s="4" t="s">
        <v>113</v>
      </c>
      <c r="D227" s="1" t="s">
        <v>153</v>
      </c>
      <c r="E227" s="34"/>
      <c r="F227" s="153">
        <v>1890073886</v>
      </c>
      <c r="G227" s="90">
        <v>1901088272</v>
      </c>
    </row>
    <row r="228" spans="2:8" x14ac:dyDescent="0.25">
      <c r="B228" s="4"/>
      <c r="D228" s="1" t="s">
        <v>250</v>
      </c>
      <c r="E228" s="34"/>
      <c r="F228" s="174">
        <v>1472255560</v>
      </c>
      <c r="G228" s="101">
        <v>1472255560</v>
      </c>
    </row>
    <row r="229" spans="2:8" x14ac:dyDescent="0.25">
      <c r="B229" s="4" t="s">
        <v>114</v>
      </c>
      <c r="D229" s="1" t="s">
        <v>251</v>
      </c>
      <c r="F229" s="102">
        <v>4401469326</v>
      </c>
      <c r="G229" s="102">
        <v>3782701321</v>
      </c>
    </row>
    <row r="230" spans="2:8" x14ac:dyDescent="0.25">
      <c r="B230" s="4" t="s">
        <v>115</v>
      </c>
      <c r="D230" s="1" t="s">
        <v>252</v>
      </c>
      <c r="F230" s="102">
        <v>980358160</v>
      </c>
      <c r="G230" s="102">
        <v>657203807</v>
      </c>
    </row>
    <row r="231" spans="2:8" ht="15.75" thickBot="1" x14ac:dyDescent="0.3">
      <c r="B231" s="31" t="s">
        <v>120</v>
      </c>
      <c r="F231" s="175">
        <f>SUM(F227:F230)</f>
        <v>8744156932</v>
      </c>
      <c r="G231" s="103">
        <f>SUM(G227:G230)</f>
        <v>7813248960</v>
      </c>
      <c r="H231" s="20"/>
    </row>
    <row r="232" spans="2:8" ht="15.75" thickTop="1" x14ac:dyDescent="0.25">
      <c r="F232" s="92"/>
      <c r="G232" s="92"/>
    </row>
    <row r="233" spans="2:8" x14ac:dyDescent="0.25">
      <c r="D233" s="213" t="s">
        <v>223</v>
      </c>
      <c r="E233" s="213"/>
      <c r="F233" s="213"/>
      <c r="G233" s="213"/>
      <c r="H233" s="213"/>
    </row>
    <row r="235" spans="2:8" ht="27" customHeight="1" x14ac:dyDescent="0.25">
      <c r="D235" s="230" t="s">
        <v>276</v>
      </c>
      <c r="E235" s="230"/>
      <c r="F235" s="230"/>
      <c r="G235" s="230"/>
      <c r="H235" s="230"/>
    </row>
    <row r="237" spans="2:8" x14ac:dyDescent="0.25">
      <c r="B237" s="12" t="s">
        <v>63</v>
      </c>
      <c r="C237" s="12"/>
      <c r="D237" s="213" t="s">
        <v>258</v>
      </c>
      <c r="E237" s="213"/>
      <c r="F237" s="213"/>
      <c r="G237" s="213"/>
      <c r="H237" s="213"/>
    </row>
    <row r="238" spans="2:8" x14ac:dyDescent="0.25">
      <c r="B238" s="12"/>
    </row>
    <row r="239" spans="2:8" ht="25.5" x14ac:dyDescent="0.25">
      <c r="B239" s="4" t="s">
        <v>47</v>
      </c>
      <c r="D239" s="211" t="s">
        <v>47</v>
      </c>
      <c r="E239" s="211"/>
      <c r="F239" s="211"/>
      <c r="G239" s="211"/>
      <c r="H239" s="211"/>
    </row>
    <row r="240" spans="2:8" x14ac:dyDescent="0.25">
      <c r="B240" s="7"/>
    </row>
    <row r="241" spans="2:8" x14ac:dyDescent="0.25">
      <c r="B241" s="7" t="s">
        <v>48</v>
      </c>
      <c r="C241" s="7"/>
      <c r="D241" s="37" t="s">
        <v>154</v>
      </c>
      <c r="E241" s="36"/>
      <c r="F241" s="176">
        <v>2023</v>
      </c>
      <c r="G241" s="61">
        <v>2022</v>
      </c>
    </row>
    <row r="242" spans="2:8" x14ac:dyDescent="0.25">
      <c r="F242" s="140"/>
    </row>
    <row r="243" spans="2:8" x14ac:dyDescent="0.25">
      <c r="B243" s="4" t="s">
        <v>117</v>
      </c>
      <c r="C243" s="4"/>
      <c r="D243" s="18" t="s">
        <v>155</v>
      </c>
      <c r="F243" s="153">
        <v>46378880</v>
      </c>
      <c r="G243" s="90">
        <v>34553672</v>
      </c>
    </row>
    <row r="244" spans="2:8" x14ac:dyDescent="0.25">
      <c r="B244" s="1" t="s">
        <v>116</v>
      </c>
      <c r="D244" s="18" t="s">
        <v>156</v>
      </c>
      <c r="F244" s="98">
        <v>3147067112</v>
      </c>
      <c r="G244" s="91">
        <v>2609529929</v>
      </c>
    </row>
    <row r="245" spans="2:8" x14ac:dyDescent="0.25">
      <c r="B245" s="1" t="s">
        <v>118</v>
      </c>
      <c r="D245" s="18" t="s">
        <v>157</v>
      </c>
      <c r="F245" s="98">
        <v>51499259</v>
      </c>
      <c r="G245" s="91">
        <v>30624232</v>
      </c>
    </row>
    <row r="246" spans="2:8" ht="15.75" thickBot="1" x14ac:dyDescent="0.3">
      <c r="B246" s="4" t="s">
        <v>119</v>
      </c>
      <c r="C246" s="17"/>
      <c r="D246" s="20"/>
      <c r="F246" s="115">
        <f>SUM(F243:F245)</f>
        <v>3244945251</v>
      </c>
      <c r="G246" s="94">
        <f>SUM(G243:G245)</f>
        <v>2674707833</v>
      </c>
    </row>
    <row r="247" spans="2:8" ht="15.75" thickTop="1" x14ac:dyDescent="0.25">
      <c r="B247" s="4"/>
      <c r="F247" s="40"/>
    </row>
    <row r="248" spans="2:8" x14ac:dyDescent="0.25">
      <c r="B248" s="12" t="s">
        <v>64</v>
      </c>
      <c r="C248" s="12"/>
      <c r="D248" s="206" t="s">
        <v>259</v>
      </c>
      <c r="E248" s="206"/>
      <c r="F248" s="206"/>
      <c r="G248" s="206"/>
      <c r="H248" s="206"/>
    </row>
    <row r="249" spans="2:8" x14ac:dyDescent="0.25">
      <c r="B249" s="4"/>
      <c r="F249" s="176">
        <v>2023</v>
      </c>
      <c r="G249" s="61">
        <v>2022</v>
      </c>
      <c r="H249" s="92"/>
    </row>
    <row r="250" spans="2:8" x14ac:dyDescent="0.25">
      <c r="B250" s="4"/>
      <c r="F250" s="176"/>
      <c r="G250" s="61"/>
    </row>
    <row r="251" spans="2:8" x14ac:dyDescent="0.25">
      <c r="B251" s="4" t="s">
        <v>122</v>
      </c>
      <c r="C251" s="4"/>
      <c r="D251" s="18" t="s">
        <v>158</v>
      </c>
      <c r="F251" s="153">
        <v>143637520</v>
      </c>
      <c r="G251" s="90">
        <v>88615063</v>
      </c>
    </row>
    <row r="252" spans="2:8" x14ac:dyDescent="0.25">
      <c r="B252" s="1" t="s">
        <v>123</v>
      </c>
      <c r="D252" s="18" t="s">
        <v>159</v>
      </c>
      <c r="F252" s="177">
        <v>8759772</v>
      </c>
      <c r="G252" s="93">
        <v>3882423</v>
      </c>
    </row>
    <row r="253" spans="2:8" ht="15.75" thickBot="1" x14ac:dyDescent="0.3">
      <c r="B253" s="1" t="s">
        <v>124</v>
      </c>
      <c r="D253" s="18"/>
      <c r="F253" s="178">
        <f>SUM(F251:F252)</f>
        <v>152397292</v>
      </c>
      <c r="G253" s="104">
        <f>SUM(G251:G252)</f>
        <v>92497486</v>
      </c>
    </row>
    <row r="254" spans="2:8" ht="15.75" thickTop="1" x14ac:dyDescent="0.25"/>
    <row r="255" spans="2:8" x14ac:dyDescent="0.25">
      <c r="E255" s="48"/>
      <c r="F255" s="49"/>
    </row>
    <row r="256" spans="2:8" x14ac:dyDescent="0.25">
      <c r="B256" s="12"/>
      <c r="C256" s="12"/>
      <c r="D256" s="206" t="s">
        <v>260</v>
      </c>
      <c r="E256" s="206"/>
      <c r="F256" s="206"/>
      <c r="G256" s="206"/>
      <c r="H256" s="206"/>
    </row>
    <row r="257" spans="2:8" x14ac:dyDescent="0.25">
      <c r="B257" s="12"/>
      <c r="C257" s="12"/>
      <c r="D257" s="78"/>
      <c r="E257" s="78"/>
      <c r="F257" s="78"/>
      <c r="G257" s="78"/>
      <c r="H257" s="78"/>
    </row>
    <row r="258" spans="2:8" x14ac:dyDescent="0.25">
      <c r="B258" s="12"/>
      <c r="C258" s="12"/>
      <c r="D258" s="81" t="s">
        <v>233</v>
      </c>
      <c r="E258" s="78"/>
      <c r="F258" s="78"/>
      <c r="G258" s="78"/>
      <c r="H258" s="78"/>
    </row>
    <row r="259" spans="2:8" x14ac:dyDescent="0.25">
      <c r="E259" s="48"/>
      <c r="F259" s="49"/>
    </row>
    <row r="260" spans="2:8" s="73" customFormat="1" x14ac:dyDescent="0.25">
      <c r="D260" s="228" t="s">
        <v>277</v>
      </c>
      <c r="E260" s="228"/>
      <c r="F260" s="228"/>
      <c r="G260" s="228"/>
      <c r="H260" s="228"/>
    </row>
    <row r="261" spans="2:8" s="73" customFormat="1" x14ac:dyDescent="0.25">
      <c r="D261" s="228"/>
      <c r="E261" s="228"/>
      <c r="F261" s="228"/>
      <c r="G261" s="228"/>
      <c r="H261" s="228"/>
    </row>
    <row r="262" spans="2:8" s="73" customFormat="1" x14ac:dyDescent="0.25">
      <c r="D262" s="228"/>
      <c r="E262" s="228"/>
      <c r="F262" s="228"/>
      <c r="G262" s="228"/>
      <c r="H262" s="228"/>
    </row>
    <row r="263" spans="2:8" s="73" customFormat="1" x14ac:dyDescent="0.25">
      <c r="D263" s="179"/>
      <c r="E263" s="180"/>
      <c r="F263" s="181"/>
      <c r="G263" s="179"/>
      <c r="H263" s="179"/>
    </row>
    <row r="264" spans="2:8" s="73" customFormat="1" x14ac:dyDescent="0.25">
      <c r="D264" s="228" t="s">
        <v>278</v>
      </c>
      <c r="E264" s="228"/>
      <c r="F264" s="228"/>
      <c r="G264" s="228"/>
      <c r="H264" s="228"/>
    </row>
    <row r="265" spans="2:8" s="73" customFormat="1" x14ac:dyDescent="0.25">
      <c r="D265" s="228"/>
      <c r="E265" s="228"/>
      <c r="F265" s="228"/>
      <c r="G265" s="228"/>
      <c r="H265" s="228"/>
    </row>
    <row r="266" spans="2:8" s="73" customFormat="1" ht="29.25" customHeight="1" x14ac:dyDescent="0.25">
      <c r="D266" s="228"/>
      <c r="E266" s="228"/>
      <c r="F266" s="228"/>
      <c r="G266" s="228"/>
      <c r="H266" s="228"/>
    </row>
    <row r="267" spans="2:8" s="73" customFormat="1" x14ac:dyDescent="0.25">
      <c r="D267" s="182"/>
      <c r="E267" s="182"/>
      <c r="F267" s="182"/>
      <c r="G267" s="182"/>
      <c r="H267" s="182"/>
    </row>
    <row r="268" spans="2:8" s="73" customFormat="1" x14ac:dyDescent="0.25">
      <c r="D268" s="228" t="s">
        <v>279</v>
      </c>
      <c r="E268" s="228"/>
      <c r="F268" s="228"/>
      <c r="G268" s="228"/>
      <c r="H268" s="228"/>
    </row>
    <row r="269" spans="2:8" s="73" customFormat="1" x14ac:dyDescent="0.25">
      <c r="D269" s="228"/>
      <c r="E269" s="228"/>
      <c r="F269" s="228"/>
      <c r="G269" s="228"/>
      <c r="H269" s="228"/>
    </row>
    <row r="270" spans="2:8" s="73" customFormat="1" ht="43.5" customHeight="1" x14ac:dyDescent="0.25">
      <c r="D270" s="228"/>
      <c r="E270" s="228"/>
      <c r="F270" s="228"/>
      <c r="G270" s="228"/>
      <c r="H270" s="228"/>
    </row>
    <row r="271" spans="2:8" s="73" customFormat="1" x14ac:dyDescent="0.25">
      <c r="D271" s="80"/>
      <c r="E271" s="80"/>
      <c r="F271" s="80"/>
      <c r="G271" s="80"/>
      <c r="H271" s="80"/>
    </row>
    <row r="272" spans="2:8" s="73" customFormat="1" x14ac:dyDescent="0.25">
      <c r="D272" s="84" t="s">
        <v>234</v>
      </c>
      <c r="E272" s="80"/>
      <c r="F272" s="80"/>
      <c r="G272" s="80"/>
      <c r="H272" s="80"/>
    </row>
    <row r="273" spans="4:8" s="73" customFormat="1" x14ac:dyDescent="0.25">
      <c r="D273" s="84"/>
      <c r="E273" s="80"/>
      <c r="F273" s="80"/>
      <c r="G273" s="80"/>
      <c r="H273" s="80"/>
    </row>
    <row r="274" spans="4:8" s="73" customFormat="1" ht="21" customHeight="1" x14ac:dyDescent="0.25">
      <c r="D274" s="228" t="s">
        <v>280</v>
      </c>
      <c r="E274" s="228"/>
      <c r="F274" s="228"/>
      <c r="G274" s="228"/>
      <c r="H274" s="228"/>
    </row>
    <row r="275" spans="4:8" s="73" customFormat="1" ht="27" customHeight="1" x14ac:dyDescent="0.25">
      <c r="D275" s="228"/>
      <c r="E275" s="228"/>
      <c r="F275" s="228"/>
      <c r="G275" s="228"/>
      <c r="H275" s="228"/>
    </row>
    <row r="276" spans="4:8" s="73" customFormat="1" x14ac:dyDescent="0.25">
      <c r="D276" s="183"/>
      <c r="E276" s="183"/>
      <c r="F276" s="183"/>
      <c r="G276" s="183"/>
      <c r="H276" s="183"/>
    </row>
    <row r="277" spans="4:8" s="73" customFormat="1" x14ac:dyDescent="0.25">
      <c r="D277" s="228" t="s">
        <v>281</v>
      </c>
      <c r="E277" s="228"/>
      <c r="F277" s="228"/>
      <c r="G277" s="228"/>
      <c r="H277" s="228"/>
    </row>
    <row r="278" spans="4:8" s="73" customFormat="1" x14ac:dyDescent="0.25">
      <c r="D278" s="228"/>
      <c r="E278" s="228"/>
      <c r="F278" s="228"/>
      <c r="G278" s="228"/>
      <c r="H278" s="228"/>
    </row>
    <row r="279" spans="4:8" s="73" customFormat="1" x14ac:dyDescent="0.25">
      <c r="D279" s="85"/>
      <c r="E279" s="85"/>
      <c r="F279" s="85"/>
      <c r="G279" s="85"/>
      <c r="H279" s="85"/>
    </row>
    <row r="280" spans="4:8" s="73" customFormat="1" x14ac:dyDescent="0.25">
      <c r="D280" s="84" t="s">
        <v>235</v>
      </c>
      <c r="E280" s="80"/>
      <c r="F280" s="80"/>
      <c r="G280" s="80"/>
      <c r="H280" s="80"/>
    </row>
    <row r="281" spans="4:8" s="73" customFormat="1" x14ac:dyDescent="0.25">
      <c r="D281" s="85"/>
      <c r="E281" s="85"/>
      <c r="F281" s="85"/>
      <c r="G281" s="85"/>
      <c r="H281" s="85"/>
    </row>
    <row r="282" spans="4:8" s="73" customFormat="1" x14ac:dyDescent="0.25">
      <c r="D282" s="86" t="s">
        <v>243</v>
      </c>
      <c r="E282" s="85"/>
      <c r="F282" s="85"/>
      <c r="G282" s="85"/>
      <c r="H282" s="85"/>
    </row>
    <row r="283" spans="4:8" s="73" customFormat="1" x14ac:dyDescent="0.25">
      <c r="D283" s="85"/>
      <c r="E283" s="85"/>
      <c r="F283" s="85"/>
      <c r="G283" s="85"/>
      <c r="H283" s="85"/>
    </row>
    <row r="284" spans="4:8" s="73" customFormat="1" x14ac:dyDescent="0.25">
      <c r="D284" s="87" t="s">
        <v>236</v>
      </c>
      <c r="E284" s="85"/>
      <c r="F284" s="61">
        <v>2023</v>
      </c>
      <c r="G284" s="61">
        <v>2022</v>
      </c>
      <c r="H284" s="85"/>
    </row>
    <row r="285" spans="4:8" s="73" customFormat="1" x14ac:dyDescent="0.25">
      <c r="D285" s="82"/>
      <c r="E285" s="85"/>
      <c r="F285" s="61"/>
      <c r="G285" s="61"/>
      <c r="H285" s="85"/>
    </row>
    <row r="286" spans="4:8" s="73" customFormat="1" x14ac:dyDescent="0.25">
      <c r="D286" s="83" t="s">
        <v>253</v>
      </c>
      <c r="E286" s="85"/>
      <c r="F286" s="153">
        <v>19507072</v>
      </c>
      <c r="G286" s="90">
        <v>1530096</v>
      </c>
      <c r="H286" s="85"/>
    </row>
    <row r="287" spans="4:8" s="73" customFormat="1" x14ac:dyDescent="0.25">
      <c r="D287" s="83" t="s">
        <v>237</v>
      </c>
      <c r="E287" s="85"/>
      <c r="F287" s="153">
        <v>58029555</v>
      </c>
      <c r="G287" s="90">
        <v>49741081</v>
      </c>
      <c r="H287" s="85"/>
    </row>
    <row r="288" spans="4:8" s="73" customFormat="1" x14ac:dyDescent="0.25">
      <c r="D288" s="83" t="s">
        <v>238</v>
      </c>
      <c r="E288" s="85"/>
      <c r="F288" s="98">
        <v>105655972</v>
      </c>
      <c r="G288" s="91">
        <v>88375990</v>
      </c>
      <c r="H288" s="85"/>
    </row>
    <row r="289" spans="2:8" s="73" customFormat="1" x14ac:dyDescent="0.25">
      <c r="D289" s="83" t="s">
        <v>239</v>
      </c>
      <c r="E289" s="85"/>
      <c r="F289" s="177">
        <v>2099497</v>
      </c>
      <c r="G289" s="93">
        <v>2099497</v>
      </c>
      <c r="H289" s="85"/>
    </row>
    <row r="290" spans="2:8" s="73" customFormat="1" x14ac:dyDescent="0.25">
      <c r="D290" s="83"/>
      <c r="E290" s="85"/>
      <c r="F290" s="176"/>
      <c r="G290" s="61"/>
      <c r="H290" s="85"/>
    </row>
    <row r="291" spans="2:8" s="73" customFormat="1" ht="15.75" thickBot="1" x14ac:dyDescent="0.3">
      <c r="D291" s="86" t="s">
        <v>240</v>
      </c>
      <c r="E291" s="85"/>
      <c r="F291" s="184">
        <f>SUM(F286:F290)</f>
        <v>185292096</v>
      </c>
      <c r="G291" s="105">
        <f>SUM(G286:G290)</f>
        <v>141746664</v>
      </c>
      <c r="H291" s="85"/>
    </row>
    <row r="292" spans="2:8" s="73" customFormat="1" ht="15.75" thickTop="1" x14ac:dyDescent="0.25">
      <c r="D292" s="86"/>
      <c r="E292" s="85"/>
      <c r="F292" s="147"/>
      <c r="G292" s="88"/>
      <c r="H292" s="85"/>
    </row>
    <row r="293" spans="2:8" s="73" customFormat="1" ht="15.75" thickBot="1" x14ac:dyDescent="0.3">
      <c r="D293" s="86"/>
      <c r="E293" s="85"/>
      <c r="F293" s="88"/>
      <c r="G293" s="88"/>
      <c r="H293" s="85"/>
    </row>
    <row r="294" spans="2:8" s="73" customFormat="1" ht="15.75" customHeight="1" thickBot="1" x14ac:dyDescent="0.3">
      <c r="D294" s="190" t="s">
        <v>65</v>
      </c>
      <c r="E294" s="191"/>
      <c r="F294" s="191"/>
      <c r="G294" s="191"/>
      <c r="H294" s="192"/>
    </row>
    <row r="295" spans="2:8" s="73" customFormat="1" x14ac:dyDescent="0.25">
      <c r="D295" s="41"/>
      <c r="E295" s="42"/>
      <c r="F295" s="43"/>
      <c r="G295" s="43"/>
      <c r="H295" s="44"/>
    </row>
    <row r="296" spans="2:8" x14ac:dyDescent="0.25">
      <c r="B296" s="26" t="s">
        <v>72</v>
      </c>
      <c r="D296" s="193" t="s">
        <v>73</v>
      </c>
      <c r="E296" s="194"/>
      <c r="F296" s="194"/>
      <c r="G296" s="194"/>
      <c r="H296" s="195"/>
    </row>
    <row r="297" spans="2:8" x14ac:dyDescent="0.25">
      <c r="B297" s="27" t="s">
        <v>71</v>
      </c>
      <c r="D297" s="41"/>
      <c r="E297" s="42"/>
      <c r="F297" s="61">
        <v>2023</v>
      </c>
      <c r="G297" s="61">
        <v>2022</v>
      </c>
      <c r="H297" s="44"/>
    </row>
    <row r="298" spans="2:8" x14ac:dyDescent="0.25">
      <c r="B298" s="27"/>
      <c r="D298" s="41"/>
      <c r="E298" s="42"/>
      <c r="F298" s="61"/>
      <c r="G298" s="61"/>
      <c r="H298" s="44"/>
    </row>
    <row r="299" spans="2:8" x14ac:dyDescent="0.25">
      <c r="B299" s="27" t="s">
        <v>70</v>
      </c>
      <c r="D299" s="196" t="s">
        <v>160</v>
      </c>
      <c r="E299" s="197"/>
      <c r="F299" s="153">
        <v>3472015052</v>
      </c>
      <c r="G299" s="90">
        <v>2863337687</v>
      </c>
      <c r="H299" s="44"/>
    </row>
    <row r="300" spans="2:8" x14ac:dyDescent="0.25">
      <c r="D300" s="45"/>
      <c r="E300" s="42"/>
      <c r="F300" s="43"/>
      <c r="G300" s="118"/>
      <c r="H300" s="44"/>
    </row>
    <row r="301" spans="2:8" x14ac:dyDescent="0.25">
      <c r="D301" s="196" t="s">
        <v>66</v>
      </c>
      <c r="E301" s="197"/>
      <c r="F301" s="46">
        <v>0</v>
      </c>
      <c r="G301" s="118"/>
      <c r="H301" s="44"/>
    </row>
    <row r="302" spans="2:8" x14ac:dyDescent="0.25">
      <c r="D302" s="47"/>
      <c r="E302" s="42"/>
      <c r="F302" s="43"/>
      <c r="G302" s="118"/>
      <c r="H302" s="44"/>
    </row>
    <row r="303" spans="2:8" x14ac:dyDescent="0.25">
      <c r="D303" s="196" t="s">
        <v>67</v>
      </c>
      <c r="E303" s="197"/>
      <c r="F303" s="46">
        <v>0</v>
      </c>
      <c r="G303" s="118"/>
      <c r="H303" s="44"/>
    </row>
    <row r="304" spans="2:8" x14ac:dyDescent="0.25">
      <c r="D304" s="47"/>
      <c r="E304" s="42"/>
      <c r="F304" s="43"/>
      <c r="G304" s="118"/>
      <c r="H304" s="44"/>
    </row>
    <row r="305" spans="4:8" x14ac:dyDescent="0.25">
      <c r="D305" s="198" t="s">
        <v>69</v>
      </c>
      <c r="E305" s="199"/>
      <c r="F305" s="152">
        <f>+F299+F301-F303</f>
        <v>3472015052</v>
      </c>
      <c r="G305" s="119">
        <f>+G299+G301-G303</f>
        <v>2863337687</v>
      </c>
      <c r="H305" s="120"/>
    </row>
    <row r="306" spans="4:8" x14ac:dyDescent="0.25">
      <c r="D306" s="121"/>
      <c r="E306" s="122"/>
      <c r="F306" s="123"/>
      <c r="G306" s="118"/>
      <c r="H306" s="120"/>
    </row>
    <row r="307" spans="4:8" x14ac:dyDescent="0.25">
      <c r="D307" s="121"/>
      <c r="E307" s="122"/>
      <c r="F307" s="123"/>
      <c r="G307" s="123"/>
      <c r="H307" s="120"/>
    </row>
    <row r="308" spans="4:8" x14ac:dyDescent="0.25">
      <c r="D308" s="200" t="s">
        <v>68</v>
      </c>
      <c r="E308" s="201"/>
      <c r="F308" s="201"/>
      <c r="G308" s="201"/>
      <c r="H308" s="202"/>
    </row>
    <row r="309" spans="4:8" x14ac:dyDescent="0.25">
      <c r="D309" s="121"/>
      <c r="E309" s="122"/>
      <c r="F309" s="123"/>
      <c r="G309" s="123"/>
      <c r="H309" s="120"/>
    </row>
    <row r="310" spans="4:8" x14ac:dyDescent="0.25">
      <c r="D310" s="124" t="s">
        <v>161</v>
      </c>
      <c r="E310" s="125"/>
      <c r="F310" s="166">
        <v>3468722352</v>
      </c>
      <c r="G310" s="90">
        <v>2539370960</v>
      </c>
      <c r="H310" s="120"/>
    </row>
    <row r="311" spans="4:8" x14ac:dyDescent="0.25">
      <c r="D311" s="126"/>
      <c r="E311" s="122"/>
      <c r="F311" s="123"/>
      <c r="G311" s="123"/>
      <c r="H311" s="120"/>
    </row>
    <row r="312" spans="4:8" x14ac:dyDescent="0.25">
      <c r="D312" s="203" t="s">
        <v>162</v>
      </c>
      <c r="E312" s="204"/>
      <c r="F312" s="101">
        <f>SUM(F313:F321)</f>
        <v>1162357555</v>
      </c>
      <c r="G312" s="101">
        <f>SUM(G313:G321)</f>
        <v>474983745</v>
      </c>
      <c r="H312" s="120"/>
    </row>
    <row r="313" spans="4:8" x14ac:dyDescent="0.25">
      <c r="D313" s="198" t="s">
        <v>166</v>
      </c>
      <c r="E313" s="199"/>
      <c r="F313" s="148"/>
      <c r="G313" s="101"/>
      <c r="H313" s="120"/>
    </row>
    <row r="314" spans="4:8" x14ac:dyDescent="0.25">
      <c r="D314" s="128" t="s">
        <v>167</v>
      </c>
      <c r="E314" s="129"/>
      <c r="F314" s="148">
        <v>-3223903</v>
      </c>
      <c r="G314" s="101">
        <v>-29612571</v>
      </c>
      <c r="H314" s="120"/>
    </row>
    <row r="315" spans="4:8" x14ac:dyDescent="0.25">
      <c r="D315" s="198" t="s">
        <v>165</v>
      </c>
      <c r="E315" s="199"/>
      <c r="F315" s="148">
        <f>14741714+95668+5087012</f>
        <v>19924394</v>
      </c>
      <c r="G315" s="101">
        <v>15025793</v>
      </c>
      <c r="H315" s="120"/>
    </row>
    <row r="316" spans="4:8" x14ac:dyDescent="0.25">
      <c r="D316" s="198" t="s">
        <v>168</v>
      </c>
      <c r="E316" s="199"/>
      <c r="F316" s="148">
        <v>82422422</v>
      </c>
      <c r="G316" s="101">
        <v>24027967</v>
      </c>
      <c r="H316" s="120"/>
    </row>
    <row r="317" spans="4:8" x14ac:dyDescent="0.25">
      <c r="D317" s="198" t="s">
        <v>169</v>
      </c>
      <c r="E317" s="199"/>
      <c r="F317" s="148">
        <v>198705866</v>
      </c>
      <c r="G317" s="101">
        <v>122470085</v>
      </c>
      <c r="H317" s="120"/>
    </row>
    <row r="318" spans="4:8" x14ac:dyDescent="0.25">
      <c r="D318" s="150" t="s">
        <v>282</v>
      </c>
      <c r="E318" s="151"/>
      <c r="F318" s="148">
        <v>28879088</v>
      </c>
      <c r="G318" s="101"/>
      <c r="H318" s="120"/>
    </row>
    <row r="319" spans="4:8" x14ac:dyDescent="0.25">
      <c r="D319" s="207" t="s">
        <v>170</v>
      </c>
      <c r="E319" s="208"/>
      <c r="F319" s="148">
        <v>730611370</v>
      </c>
      <c r="G319" s="101">
        <v>251184799</v>
      </c>
      <c r="H319" s="120"/>
    </row>
    <row r="320" spans="4:8" x14ac:dyDescent="0.25">
      <c r="D320" s="198" t="s">
        <v>171</v>
      </c>
      <c r="E320" s="199"/>
      <c r="F320" s="148">
        <v>24635521</v>
      </c>
      <c r="G320" s="101">
        <v>14666962</v>
      </c>
      <c r="H320" s="120"/>
    </row>
    <row r="321" spans="4:12" x14ac:dyDescent="0.25">
      <c r="D321" s="130" t="s">
        <v>172</v>
      </c>
      <c r="E321" s="125"/>
      <c r="F321" s="148">
        <v>80402797</v>
      </c>
      <c r="G321" s="101">
        <v>77220710</v>
      </c>
      <c r="H321" s="120"/>
    </row>
    <row r="322" spans="4:12" x14ac:dyDescent="0.25">
      <c r="D322" s="131"/>
      <c r="E322" s="122"/>
      <c r="F322" s="134"/>
      <c r="G322" s="101"/>
      <c r="H322" s="120"/>
    </row>
    <row r="323" spans="4:12" x14ac:dyDescent="0.25">
      <c r="D323" s="124" t="s">
        <v>163</v>
      </c>
      <c r="E323" s="125"/>
      <c r="F323" s="101">
        <f>+F324</f>
        <v>185292096</v>
      </c>
      <c r="G323" s="101">
        <f>+G324</f>
        <v>141746665</v>
      </c>
      <c r="H323" s="120"/>
    </row>
    <row r="324" spans="4:12" x14ac:dyDescent="0.25">
      <c r="D324" s="130" t="s">
        <v>75</v>
      </c>
      <c r="E324" s="125"/>
      <c r="F324" s="148">
        <v>185292096</v>
      </c>
      <c r="G324" s="101">
        <v>141746665</v>
      </c>
      <c r="H324" s="120"/>
    </row>
    <row r="325" spans="4:12" x14ac:dyDescent="0.25">
      <c r="D325" s="198" t="s">
        <v>76</v>
      </c>
      <c r="E325" s="199"/>
      <c r="F325" s="186"/>
      <c r="G325" s="91"/>
      <c r="H325" s="120"/>
    </row>
    <row r="326" spans="4:12" x14ac:dyDescent="0.25">
      <c r="D326" s="132"/>
      <c r="E326" s="122"/>
      <c r="F326" s="127"/>
      <c r="G326" s="91"/>
      <c r="H326" s="120"/>
    </row>
    <row r="327" spans="4:12" ht="15.75" thickBot="1" x14ac:dyDescent="0.3">
      <c r="D327" s="209" t="s">
        <v>164</v>
      </c>
      <c r="E327" s="210"/>
      <c r="F327" s="117">
        <f>+F310-F312+F323</f>
        <v>2491656893</v>
      </c>
      <c r="G327" s="117">
        <f>+G310-G312+G323</f>
        <v>2206133880</v>
      </c>
      <c r="H327" s="133"/>
      <c r="I327" s="40"/>
    </row>
    <row r="328" spans="4:12" x14ac:dyDescent="0.25">
      <c r="D328" s="85"/>
      <c r="E328" s="85"/>
      <c r="F328" s="85"/>
      <c r="G328" s="85"/>
      <c r="H328" s="85"/>
      <c r="I328" s="92"/>
    </row>
    <row r="329" spans="4:12" ht="27.75" customHeight="1" x14ac:dyDescent="0.25">
      <c r="D329" s="205" t="s">
        <v>244</v>
      </c>
      <c r="E329" s="205"/>
      <c r="F329" s="205"/>
      <c r="G329" s="205"/>
      <c r="H329" s="205"/>
      <c r="I329" s="89"/>
      <c r="J329" s="85"/>
      <c r="K329" s="85"/>
      <c r="L329" s="85"/>
    </row>
    <row r="330" spans="4:12" ht="31.5" customHeight="1" x14ac:dyDescent="0.25">
      <c r="D330" s="80"/>
      <c r="E330" s="80"/>
      <c r="F330" s="185"/>
      <c r="G330" s="80"/>
      <c r="H330" s="187"/>
    </row>
    <row r="331" spans="4:12" x14ac:dyDescent="0.25">
      <c r="D331" s="189" t="s">
        <v>256</v>
      </c>
      <c r="E331" s="189"/>
      <c r="F331" s="189"/>
      <c r="G331" s="189"/>
      <c r="H331" s="189"/>
    </row>
    <row r="332" spans="4:12" x14ac:dyDescent="0.25">
      <c r="D332" s="188" t="s">
        <v>255</v>
      </c>
      <c r="E332" s="188"/>
      <c r="F332" s="188"/>
      <c r="G332" s="188"/>
      <c r="H332" s="188"/>
    </row>
    <row r="333" spans="4:12" x14ac:dyDescent="0.25">
      <c r="D333" s="188" t="s">
        <v>254</v>
      </c>
      <c r="E333" s="188"/>
      <c r="F333" s="188"/>
      <c r="G333" s="188"/>
      <c r="H333" s="188"/>
    </row>
    <row r="334" spans="4:12" x14ac:dyDescent="0.25">
      <c r="D334" s="27"/>
    </row>
  </sheetData>
  <mergeCells count="91">
    <mergeCell ref="D121:H121"/>
    <mergeCell ref="D274:H275"/>
    <mergeCell ref="D277:H278"/>
    <mergeCell ref="D256:H256"/>
    <mergeCell ref="D260:H262"/>
    <mergeCell ref="D264:H266"/>
    <mergeCell ref="D268:H270"/>
    <mergeCell ref="D202:H202"/>
    <mergeCell ref="D233:H233"/>
    <mergeCell ref="D235:H235"/>
    <mergeCell ref="D158:H158"/>
    <mergeCell ref="D160:H162"/>
    <mergeCell ref="D164:H164"/>
    <mergeCell ref="D224:H224"/>
    <mergeCell ref="D237:H237"/>
    <mergeCell ref="D239:H239"/>
    <mergeCell ref="D204:H204"/>
    <mergeCell ref="D213:G213"/>
    <mergeCell ref="D218:G218"/>
    <mergeCell ref="D220:H220"/>
    <mergeCell ref="D222:H222"/>
    <mergeCell ref="D84:H84"/>
    <mergeCell ref="D42:H42"/>
    <mergeCell ref="D44:H44"/>
    <mergeCell ref="D46:H46"/>
    <mergeCell ref="D47:H47"/>
    <mergeCell ref="D49:H49"/>
    <mergeCell ref="D72:H72"/>
    <mergeCell ref="D74:H74"/>
    <mergeCell ref="D70:H70"/>
    <mergeCell ref="D51:H51"/>
    <mergeCell ref="D53:H53"/>
    <mergeCell ref="D76:H76"/>
    <mergeCell ref="D78:H78"/>
    <mergeCell ref="D2:H2"/>
    <mergeCell ref="D4:H4"/>
    <mergeCell ref="D6:H6"/>
    <mergeCell ref="D11:H11"/>
    <mergeCell ref="D13:H13"/>
    <mergeCell ref="D15:H15"/>
    <mergeCell ref="D17:H17"/>
    <mergeCell ref="D19:H19"/>
    <mergeCell ref="D21:H21"/>
    <mergeCell ref="D7:H7"/>
    <mergeCell ref="D22:H22"/>
    <mergeCell ref="D23:H23"/>
    <mergeCell ref="D25:H25"/>
    <mergeCell ref="D27:H27"/>
    <mergeCell ref="D29:H29"/>
    <mergeCell ref="D30:H30"/>
    <mergeCell ref="D31:H31"/>
    <mergeCell ref="D32:H32"/>
    <mergeCell ref="D34:H34"/>
    <mergeCell ref="D36:H36"/>
    <mergeCell ref="D38:H38"/>
    <mergeCell ref="D40:H40"/>
    <mergeCell ref="D92:H92"/>
    <mergeCell ref="D200:H200"/>
    <mergeCell ref="D149:H149"/>
    <mergeCell ref="D151:H151"/>
    <mergeCell ref="D166:H166"/>
    <mergeCell ref="D168:H168"/>
    <mergeCell ref="D198:H198"/>
    <mergeCell ref="D195:H196"/>
    <mergeCell ref="D134:H134"/>
    <mergeCell ref="D136:H136"/>
    <mergeCell ref="D80:H80"/>
    <mergeCell ref="D82:H82"/>
    <mergeCell ref="D55:H55"/>
    <mergeCell ref="D68:H68"/>
    <mergeCell ref="D248:H248"/>
    <mergeCell ref="D319:E319"/>
    <mergeCell ref="D320:E320"/>
    <mergeCell ref="D325:E325"/>
    <mergeCell ref="D327:E327"/>
    <mergeCell ref="D333:H333"/>
    <mergeCell ref="D332:H332"/>
    <mergeCell ref="D331:H331"/>
    <mergeCell ref="D294:H294"/>
    <mergeCell ref="D296:H296"/>
    <mergeCell ref="D299:E299"/>
    <mergeCell ref="D301:E301"/>
    <mergeCell ref="D303:E303"/>
    <mergeCell ref="D305:E305"/>
    <mergeCell ref="D308:H308"/>
    <mergeCell ref="D312:E312"/>
    <mergeCell ref="D313:E313"/>
    <mergeCell ref="D315:E315"/>
    <mergeCell ref="D316:E316"/>
    <mergeCell ref="D317:E317"/>
    <mergeCell ref="D329:H329"/>
  </mergeCells>
  <pageMargins left="0.25" right="0.25" top="0.75" bottom="0.75" header="0.3" footer="0.3"/>
  <pageSetup scale="92" orientation="landscape" r:id="rId1"/>
  <rowBreaks count="3" manualBreakCount="3">
    <brk id="37" min="3" max="7" man="1"/>
    <brk id="69" min="3" max="7" man="1"/>
    <brk id="148" min="3" max="7" man="1"/>
  </rowBreaks>
  <ignoredErrors>
    <ignoredError sqref="E193 E184" numberStoredAsText="1"/>
    <ignoredError sqref="F193:G193 D148:H148 D156:E156 H156 D153:E155 H155 D150:H152 E149:H149 F246:G246 F253:G253 F182:G182 D306:H309 D147:E147 H147 E132 F132:G132 H153 H154 D305:G305 H305 D311:H311 D310:E310 H310 D322:H322 D314:E314 H314 D327:F327 H327 D315:E315 H315 D316:E316 H316 D317:E317 H317 D319:E319 H319 D320:E320 H320 D321:E321 H321 D325:H326 D324:E324 H324 D323:E323 H323 D313:E313 D312:E312 H312 F291:G291 G312 H313" emptyCellReference="1"/>
    <ignoredError sqref="F90:G90 G180 F231:G231 F156:G15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Notas #7</vt:lpstr>
      <vt:lpstr>'Notas #7'!_Hlk25223512</vt:lpstr>
      <vt:lpstr>'Notas #7'!_Hlk25223747</vt:lpstr>
      <vt:lpstr>'Notas #7'!Área_de_impresión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Alberto Cereceres Martinez</dc:creator>
  <cp:lastModifiedBy>Aida Rascon Dominguez</cp:lastModifiedBy>
  <cp:lastPrinted>2024-01-30T19:26:47Z</cp:lastPrinted>
  <dcterms:created xsi:type="dcterms:W3CDTF">2022-06-20T21:45:13Z</dcterms:created>
  <dcterms:modified xsi:type="dcterms:W3CDTF">2024-01-30T19:26:52Z</dcterms:modified>
</cp:coreProperties>
</file>